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Escritorio\INFORMACION PC CARLOS 14-12-2019 CORRECTO\AGROPECUARIA\"/>
    </mc:Choice>
  </mc:AlternateContent>
  <bookViews>
    <workbookView xWindow="0" yWindow="0" windowWidth="24000" windowHeight="9045" tabRatio="869"/>
  </bookViews>
  <sheets>
    <sheet name="C.COMERCIALES Y OTRAS C X PAGAR" sheetId="17" r:id="rId1"/>
    <sheet name="IMPUESTOS" sheetId="21" r:id="rId2"/>
    <sheet name="BENEFICIOS A EMPLEADOS" sheetId="29" r:id="rId3"/>
    <sheet name="DIFERIDOS" sheetId="31" r:id="rId4"/>
    <sheet name="Hoja1" sheetId="97" r:id="rId5"/>
    <sheet name="OTROS PASIVOS NO FINANCIEROS" sheetId="4" state="hidden" r:id="rId6"/>
    <sheet name="ANTICIPOS Y AVANCES" sheetId="95" r:id="rId7"/>
    <sheet name="RESUMEN PASIVOS" sheetId="23" r:id="rId8"/>
  </sheets>
  <definedNames>
    <definedName name="_xlnm._FilterDatabase" localSheetId="0" hidden="1">'C.COMERCIALES Y OTRAS C X PAGAR'!$C$13:$L$63</definedName>
    <definedName name="_xlnm._FilterDatabase" localSheetId="5" hidden="1">'OTROS PASIVOS NO FINANCIEROS'!$B$11:$H$11</definedName>
    <definedName name="_xlnm.Print_Area" localSheetId="6">'ANTICIPOS Y AVANCES'!$B$2:$H$26</definedName>
    <definedName name="_xlnm.Print_Area" localSheetId="2">'BENEFICIOS A EMPLEADOS'!$B$2:$J$35</definedName>
    <definedName name="_xlnm.Print_Area" localSheetId="0">'C.COMERCIALES Y OTRAS C X PAGAR'!$B$8:$M$79</definedName>
    <definedName name="_xlnm.Print_Area" localSheetId="3">DIFERIDOS!$B$2:$I$22</definedName>
    <definedName name="_xlnm.Print_Area" localSheetId="4">Hoja1!$B$1:$I$22</definedName>
    <definedName name="_xlnm.Print_Area" localSheetId="1">IMPUESTOS!$B$2:$I$36</definedName>
    <definedName name="_xlnm.Print_Area" localSheetId="5">'OTROS PASIVOS NO FINANCIEROS'!$A$2:$H$51</definedName>
    <definedName name="_xlnm.Print_Area" localSheetId="7">'RESUMEN PASIVOS'!$B$2:$D$25</definedName>
  </definedNames>
  <calcPr calcId="152511"/>
</workbook>
</file>

<file path=xl/calcChain.xml><?xml version="1.0" encoding="utf-8"?>
<calcChain xmlns="http://schemas.openxmlformats.org/spreadsheetml/2006/main">
  <c r="D10" i="23" l="1"/>
  <c r="I27" i="21" l="1"/>
  <c r="K67" i="17"/>
  <c r="L56" i="17"/>
  <c r="L14" i="17" l="1"/>
  <c r="K68" i="17"/>
  <c r="J67" i="17"/>
  <c r="I12" i="97" l="1"/>
  <c r="I14" i="97" s="1"/>
  <c r="L29" i="17"/>
  <c r="I11" i="21" l="1"/>
  <c r="L48" i="17" l="1"/>
  <c r="L67" i="17" s="1"/>
  <c r="L68" i="17" s="1"/>
  <c r="L50" i="17"/>
  <c r="G12" i="95"/>
  <c r="I12" i="31"/>
  <c r="I19" i="21"/>
  <c r="B3" i="21"/>
  <c r="L38" i="17"/>
  <c r="D8" i="23" l="1"/>
  <c r="D7" i="23"/>
  <c r="I21" i="29" l="1"/>
  <c r="J21" i="29"/>
  <c r="D9" i="23" s="1"/>
  <c r="B6" i="21" l="1"/>
  <c r="B6" i="29" s="1"/>
  <c r="B7" i="97" s="1"/>
  <c r="N758" i="17"/>
  <c r="N763" i="17"/>
  <c r="N764" i="17"/>
  <c r="N759" i="17"/>
  <c r="N760" i="17"/>
  <c r="N761" i="17"/>
  <c r="N762" i="17"/>
  <c r="N765" i="17"/>
  <c r="F14" i="95"/>
  <c r="B3" i="29"/>
  <c r="B2" i="29"/>
  <c r="B2" i="31" s="1"/>
  <c r="B3" i="95" s="1"/>
  <c r="B2" i="4" s="1"/>
  <c r="B2" i="23" s="1"/>
  <c r="I14" i="31"/>
  <c r="H11" i="4"/>
  <c r="H10" i="4" s="1"/>
  <c r="H33" i="4"/>
  <c r="H32" i="4"/>
  <c r="H41" i="4" s="1"/>
  <c r="G14" i="95"/>
  <c r="D11" i="23" s="1"/>
  <c r="B3" i="31" l="1"/>
  <c r="B4" i="95" s="1"/>
  <c r="B3" i="4" s="1"/>
  <c r="B3" i="23" s="1"/>
  <c r="B3" i="97"/>
  <c r="D13" i="23"/>
  <c r="B6" i="4"/>
  <c r="B5" i="23" s="1"/>
  <c r="B7" i="31"/>
  <c r="B7" i="95" s="1"/>
</calcChain>
</file>

<file path=xl/sharedStrings.xml><?xml version="1.0" encoding="utf-8"?>
<sst xmlns="http://schemas.openxmlformats.org/spreadsheetml/2006/main" count="560" uniqueCount="172">
  <si>
    <t>IMPUESTOS</t>
  </si>
  <si>
    <t>INVENTARIO DE PASIVOS</t>
  </si>
  <si>
    <t>ANEXO No. P-001</t>
  </si>
  <si>
    <t>ANEXO No. P-002</t>
  </si>
  <si>
    <t>ANEXO No. P-003</t>
  </si>
  <si>
    <t>ANEXO No. P-004</t>
  </si>
  <si>
    <t>ANEXO No. P-005</t>
  </si>
  <si>
    <t>Concepto</t>
  </si>
  <si>
    <t/>
  </si>
  <si>
    <t>INVENTARIO  DE  PASIVOS</t>
  </si>
  <si>
    <t>INVENTARIO DE  DE PASIVOS</t>
  </si>
  <si>
    <t>Cuenta</t>
  </si>
  <si>
    <t>COSTOS Y GASTOS POR PAGAR</t>
  </si>
  <si>
    <t xml:space="preserve">2805            </t>
  </si>
  <si>
    <t xml:space="preserve">280505          </t>
  </si>
  <si>
    <t xml:space="preserve">ANTICIPO DE CLIENTES                    </t>
  </si>
  <si>
    <t>DIFERIDOS</t>
  </si>
  <si>
    <t>ANEXO No. P-006</t>
  </si>
  <si>
    <t>Nombre</t>
  </si>
  <si>
    <t>Nit</t>
  </si>
  <si>
    <t>Ciudad</t>
  </si>
  <si>
    <t>TOTALES</t>
  </si>
  <si>
    <t>EN BALANCE</t>
  </si>
  <si>
    <t>DIF</t>
  </si>
  <si>
    <t>Total</t>
  </si>
  <si>
    <t>Total Activo</t>
  </si>
  <si>
    <t>Total Pasivo</t>
  </si>
  <si>
    <t>Direccion</t>
  </si>
  <si>
    <t>Valor</t>
  </si>
  <si>
    <t>Detalle</t>
  </si>
  <si>
    <t>RESUMEN PASIVOS</t>
  </si>
  <si>
    <t>Nit/Cedula</t>
  </si>
  <si>
    <t>Saldo</t>
  </si>
  <si>
    <t>Cedula</t>
  </si>
  <si>
    <t>ANTICIPOS Y AVANCES RECIBIDOS</t>
  </si>
  <si>
    <t>DEPOSITOS RECIBIDOS</t>
  </si>
  <si>
    <t>Tercero</t>
  </si>
  <si>
    <t>PARA FUTURAS SUSCRIPCIONES</t>
  </si>
  <si>
    <t>TERCERO</t>
  </si>
  <si>
    <t>Periodo</t>
  </si>
  <si>
    <t>SOBREGIROS</t>
  </si>
  <si>
    <t>TOTAL PASIVOS</t>
  </si>
  <si>
    <t>No Fact.</t>
  </si>
  <si>
    <t>Fecha</t>
  </si>
  <si>
    <t>Saldo Factura</t>
  </si>
  <si>
    <t>CUENTAS POR PAGAR COMERCIALES Y OTRAS CUENTAS POR PAGAR</t>
  </si>
  <si>
    <t>PASIVOS POR IMPUESTOS CORRIENTES</t>
  </si>
  <si>
    <t>BENEFICIOS A LOS EMPLEADOS</t>
  </si>
  <si>
    <t>OTROS PASIVOS NO FINANCIEROS</t>
  </si>
  <si>
    <t>Nit / Cc</t>
  </si>
  <si>
    <t>IMPUESTOS DIFERIDOS</t>
  </si>
  <si>
    <t xml:space="preserve">TOTAL </t>
  </si>
  <si>
    <t>REPRESENTANTE LEGAL</t>
  </si>
  <si>
    <t>Vencido a mas de 90 dias</t>
  </si>
  <si>
    <t>Saldo Acreedor</t>
  </si>
  <si>
    <t>Dias Vencidos</t>
  </si>
  <si>
    <t>Centro Costos</t>
  </si>
  <si>
    <t xml:space="preserve">Direccion </t>
  </si>
  <si>
    <t>Saldo por Concepto</t>
  </si>
  <si>
    <t xml:space="preserve">TOTAL COSTOS Y GASTOS </t>
  </si>
  <si>
    <t>TOTAL PROVEEDORES Y OTRAS CUENTAS POR PAGAR</t>
  </si>
  <si>
    <t>RETENCION Y APORTES DE NOMINA</t>
  </si>
  <si>
    <t>Saldo por Empleado</t>
  </si>
  <si>
    <t>RETENCIONES EN LA FUENTE</t>
  </si>
  <si>
    <t>DIAN</t>
  </si>
  <si>
    <t>800197268-4</t>
  </si>
  <si>
    <t>ACREEDORES VARIOS</t>
  </si>
  <si>
    <t>CESANTIAS</t>
  </si>
  <si>
    <t>INTERESES SOBRE CESANTIAS</t>
  </si>
  <si>
    <t>INTERESES</t>
  </si>
  <si>
    <t>PRIMAS</t>
  </si>
  <si>
    <t>VACACIONES</t>
  </si>
  <si>
    <t>IMPUESTO DIFERIDO</t>
  </si>
  <si>
    <t>RAMON PATERNINA MADERA</t>
  </si>
  <si>
    <t>C.C 6811174</t>
  </si>
  <si>
    <t>LIZETH VILLAREAL</t>
  </si>
  <si>
    <t>CONTADOR PUBLICO.TP-80451-T</t>
  </si>
  <si>
    <t>C.C 32745274</t>
  </si>
  <si>
    <t>DORYS M. CASTRO HERNANDEZ</t>
  </si>
  <si>
    <t xml:space="preserve"> REVISOR FISCAL TP 112321-T</t>
  </si>
  <si>
    <t>C.C 64.696.955</t>
  </si>
  <si>
    <t>SINCELEJO</t>
  </si>
  <si>
    <t>DIRECCION DE IMPUESTOS Y ADUANAS NACIONALES</t>
  </si>
  <si>
    <t>ISABEL PATRICIA LOPEZ ARISTIZABAL</t>
  </si>
  <si>
    <t>ILA 1</t>
  </si>
  <si>
    <t>ROLANDO LOPEZ ARISTIZABAL</t>
  </si>
  <si>
    <t>LUZ  DEISY  VASQUEZ  DAVID</t>
  </si>
  <si>
    <t>LDVD</t>
  </si>
  <si>
    <t>N/A</t>
  </si>
  <si>
    <t>DEUDAS CON ACCIONISTAS O SOCIOS</t>
  </si>
  <si>
    <t>DIVIDENDOS</t>
  </si>
  <si>
    <t>JUAN GUILLERMO LOPEZ ARISTIZABAL</t>
  </si>
  <si>
    <t>NUEVA EPS</t>
  </si>
  <si>
    <t>COOMEVA</t>
  </si>
  <si>
    <t>ARL SURA</t>
  </si>
  <si>
    <t>PROTECCION</t>
  </si>
  <si>
    <t>OTROS PASIVOS</t>
  </si>
  <si>
    <t xml:space="preserve">OTROS PASIVOS </t>
  </si>
  <si>
    <t>INVESIONES JUANITA Y CIA S.A.S</t>
  </si>
  <si>
    <t>FABIOLA ARISTIZABAL GONZALEZ</t>
  </si>
  <si>
    <t>HERNAN GONZALEZ BARRERO</t>
  </si>
  <si>
    <t>DARIO ANTONIO ROLDAN BUILES</t>
  </si>
  <si>
    <t>NIT 811.031.066-0</t>
  </si>
  <si>
    <t>RENTA 2015</t>
  </si>
  <si>
    <t>RENTA 2016</t>
  </si>
  <si>
    <t>CREE 2015</t>
  </si>
  <si>
    <t>ANUAL</t>
  </si>
  <si>
    <t>CREE 2016</t>
  </si>
  <si>
    <t>RENTA 2017</t>
  </si>
  <si>
    <t>RENTA 2018</t>
  </si>
  <si>
    <t>IMPUESTO A LA PROPIEDAD RAIZ</t>
  </si>
  <si>
    <t>MUNICIPIO DE PEREIRA</t>
  </si>
  <si>
    <t>MUNICIPIO DE TOLUVIEJO</t>
  </si>
  <si>
    <t>MUNICIPIO DE SINCELEJO</t>
  </si>
  <si>
    <t>IMP.PREDIAL</t>
  </si>
  <si>
    <t>INT. POR MORA  IMP. PREDIAL</t>
  </si>
  <si>
    <t>ACEVEDO HERRERA PIEDAD EVANGELINA</t>
  </si>
  <si>
    <t>AVILES MIGUEL DE JESUS</t>
  </si>
  <si>
    <t>LOPEZ ARISTIZABAL ROLANDO</t>
  </si>
  <si>
    <t>EMPLEADOS</t>
  </si>
  <si>
    <t>CALI</t>
  </si>
  <si>
    <t>CR 5 52 56</t>
  </si>
  <si>
    <t>Deuda Otro Pasivo</t>
  </si>
  <si>
    <t>Saldo Otro Pasivo</t>
  </si>
  <si>
    <t>CL 23 19 40</t>
  </si>
  <si>
    <t>X</t>
  </si>
  <si>
    <t>MEDELLIN</t>
  </si>
  <si>
    <t>PEREIRA</t>
  </si>
  <si>
    <t>TOLUVIEJO</t>
  </si>
  <si>
    <t>CARRERA 22- N 13 - 24</t>
  </si>
  <si>
    <t>CARLOS ANDRES PASTRANA CARRASCAL</t>
  </si>
  <si>
    <t>CONTADOR PUBLICO TP 243.955-T</t>
  </si>
  <si>
    <t>C.C. 1.102.860.205</t>
  </si>
  <si>
    <t>C.C. 8.414.272</t>
  </si>
  <si>
    <t>CR 7 18 55</t>
  </si>
  <si>
    <t>DIAGONAL 2 6 12</t>
  </si>
  <si>
    <t>Cl 28 25 A 246</t>
  </si>
  <si>
    <t>CL 45E  77A 43</t>
  </si>
  <si>
    <t>CIR 74A 39 69</t>
  </si>
  <si>
    <t xml:space="preserve">CR 92 34E 92 </t>
  </si>
  <si>
    <t>CAUCASIA</t>
  </si>
  <si>
    <t>CL 48 53 69</t>
  </si>
  <si>
    <t>CR 77 33A 24</t>
  </si>
  <si>
    <t>CR 77  33A 24</t>
  </si>
  <si>
    <t>CR 1 19 75</t>
  </si>
  <si>
    <t>CR 22  13  24</t>
  </si>
  <si>
    <t>CR 46 47 66</t>
  </si>
  <si>
    <t>CL 27 46 70</t>
  </si>
  <si>
    <t>CL 49 63 100</t>
  </si>
  <si>
    <t>FINCA LAS MERCEDES</t>
  </si>
  <si>
    <t>ADMINISTRADOR</t>
  </si>
  <si>
    <t>JOSE LUIS BARRIOS MERCADO</t>
  </si>
  <si>
    <t>REVISOR FISCAL TP 127.922-T</t>
  </si>
  <si>
    <t>C.C. 3.839.778</t>
  </si>
  <si>
    <t>__________________________________</t>
  </si>
  <si>
    <t>__________________________</t>
  </si>
  <si>
    <t>______________________________</t>
  </si>
  <si>
    <t>______________________________________</t>
  </si>
  <si>
    <t>________________________</t>
  </si>
  <si>
    <t>___________________________</t>
  </si>
  <si>
    <t>___________________________________</t>
  </si>
  <si>
    <t>CAJA DE COMPENSACION FAMILIAR DE ANTIOQUIA</t>
  </si>
  <si>
    <t>CR 45 49A 16</t>
  </si>
  <si>
    <t>CL 33 74B 267</t>
  </si>
  <si>
    <t>AGROPECUARIA SIERRA NEVADA S.A.S</t>
  </si>
  <si>
    <t>INGREDION COLOMBIA S.A</t>
  </si>
  <si>
    <t>Pag 1 de 2</t>
  </si>
  <si>
    <t>Pag 2 de 2</t>
  </si>
  <si>
    <t xml:space="preserve">GLORIA </t>
  </si>
  <si>
    <t>SANCIÓN POR EXTEMPORANEIDAD</t>
  </si>
  <si>
    <t>INTERESES  POR MORA</t>
  </si>
  <si>
    <t>04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</si>
</sst>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$&quot;\ #,##0_);[Red]\(&quot;$&quot;\ #,##0\)"/>
    <numFmt numFmtId="165" formatCode="&quot;$&quot;\ #,##0.00_);[Red]\(&quot;$&quot;\ #,##0.00\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(* #,##0_);_(* \(#,##0\);_(* &quot;-&quot;??_);_(@_)"/>
    <numFmt numFmtId="170" formatCode="_ * #,##0_ ;_ * \-#,##0_ ;_ * &quot;-&quot;??_ ;_ @_ "/>
    <numFmt numFmtId="171" formatCode="##,##0_);[Red]\(##,##0\)"/>
    <numFmt numFmtId="172" formatCode="##,##0.00_);[Red]\(##,##0.00\)"/>
    <numFmt numFmtId="173" formatCode="#,##0.00_);\-#,##0.00"/>
    <numFmt numFmtId="174" formatCode="########0"/>
    <numFmt numFmtId="175" formatCode="###,###,##0"/>
    <numFmt numFmtId="176" formatCode="_ &quot;$&quot;\ * #,##0_ ;_ &quot;$&quot;\ * \-#,##0_ ;_ &quot;$&quot;\ * &quot;-&quot;??_ ;_ @_ "/>
    <numFmt numFmtId="177" formatCode="&quot; &quot;#,##0&quot; &quot;;&quot;-&quot;#,##0&quot; &quot;;&quot; - &quot;;&quot; &quot;@&quot; &quot;"/>
    <numFmt numFmtId="178" formatCode="&quot;$&quot;#,##0.00;\(&quot;$&quot;#,##0.00\)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name val="Verdana   "/>
    </font>
    <font>
      <b/>
      <sz val="14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sz val="11"/>
      <color indexed="8"/>
      <name val="Trebuchet MS"/>
      <family val="2"/>
    </font>
    <font>
      <b/>
      <sz val="18"/>
      <name val="Trebuchet MS"/>
      <family val="2"/>
    </font>
    <font>
      <sz val="14"/>
      <name val="Trebuchet MS"/>
      <family val="2"/>
    </font>
    <font>
      <sz val="8.3000000000000007"/>
      <color indexed="8"/>
      <name val="Trebuchet MS"/>
      <family val="2"/>
    </font>
    <font>
      <b/>
      <sz val="10"/>
      <color indexed="8"/>
      <name val="Trebuchet MS"/>
      <family val="2"/>
    </font>
    <font>
      <sz val="8"/>
      <color indexed="8"/>
      <name val="Trebuchet MS"/>
      <family val="2"/>
    </font>
    <font>
      <sz val="10"/>
      <color indexed="8"/>
      <name val="Trebuchet MS"/>
      <family val="2"/>
    </font>
    <font>
      <b/>
      <u/>
      <sz val="10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   "/>
    </font>
    <font>
      <b/>
      <sz val="12"/>
      <color indexed="8"/>
      <name val="Trebuchet MS"/>
      <family val="2"/>
    </font>
    <font>
      <sz val="12"/>
      <name val="Arial"/>
      <family val="2"/>
    </font>
    <font>
      <sz val="10"/>
      <name val="Arial"/>
      <family val="2"/>
    </font>
    <font>
      <sz val="12"/>
      <name val="Trebuchet MS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9" fillId="0" borderId="0" applyNumberFormat="0" applyFont="0" applyBorder="0" applyProtection="0"/>
    <xf numFmtId="177" fontId="39" fillId="0" borderId="0" applyFont="0" applyFill="0" applyBorder="0" applyAlignment="0" applyProtection="0"/>
    <xf numFmtId="0" fontId="40" fillId="0" borderId="0" applyNumberFormat="0" applyBorder="0" applyProtection="0"/>
    <xf numFmtId="0" fontId="41" fillId="0" borderId="0" applyNumberFormat="0" applyBorder="0" applyProtection="0"/>
    <xf numFmtId="0" fontId="1" fillId="0" borderId="0"/>
    <xf numFmtId="42" fontId="44" fillId="0" borderId="0" applyFont="0" applyFill="0" applyBorder="0" applyAlignment="0" applyProtection="0"/>
    <xf numFmtId="41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</cellStyleXfs>
  <cellXfs count="346">
    <xf numFmtId="0" fontId="0" fillId="0" borderId="0" xfId="0"/>
    <xf numFmtId="0" fontId="0" fillId="2" borderId="0" xfId="0" applyFill="1"/>
    <xf numFmtId="0" fontId="4" fillId="0" borderId="0" xfId="0" applyFont="1"/>
    <xf numFmtId="0" fontId="0" fillId="2" borderId="0" xfId="0" applyFill="1" applyBorder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/>
    <xf numFmtId="171" fontId="8" fillId="2" borderId="1" xfId="0" applyNumberFormat="1" applyFont="1" applyFill="1" applyBorder="1" applyAlignment="1">
      <alignment horizontal="center"/>
    </xf>
    <xf numFmtId="172" fontId="4" fillId="0" borderId="0" xfId="0" applyNumberFormat="1" applyFont="1"/>
    <xf numFmtId="167" fontId="13" fillId="2" borderId="4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horizontal="center"/>
    </xf>
    <xf numFmtId="0" fontId="32" fillId="2" borderId="4" xfId="16" applyFont="1" applyFill="1" applyBorder="1"/>
    <xf numFmtId="172" fontId="6" fillId="0" borderId="0" xfId="0" applyNumberFormat="1" applyFont="1"/>
    <xf numFmtId="168" fontId="0" fillId="0" borderId="0" xfId="1" applyFont="1"/>
    <xf numFmtId="0" fontId="18" fillId="2" borderId="0" xfId="0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18" fillId="2" borderId="1" xfId="0" applyFont="1" applyFill="1" applyBorder="1"/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left"/>
    </xf>
    <xf numFmtId="0" fontId="19" fillId="2" borderId="1" xfId="0" applyFont="1" applyFill="1" applyBorder="1"/>
    <xf numFmtId="0" fontId="21" fillId="2" borderId="0" xfId="0" applyFont="1" applyFill="1" applyBorder="1"/>
    <xf numFmtId="0" fontId="16" fillId="2" borderId="0" xfId="0" applyFont="1" applyFill="1" applyBorder="1" applyAlignment="1"/>
    <xf numFmtId="0" fontId="18" fillId="2" borderId="1" xfId="0" applyNumberFormat="1" applyFont="1" applyFill="1" applyBorder="1" applyAlignment="1" applyProtection="1">
      <alignment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166" fontId="34" fillId="2" borderId="0" xfId="1" applyNumberFormat="1" applyFont="1" applyFill="1" applyBorder="1"/>
    <xf numFmtId="0" fontId="18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wrapText="1"/>
    </xf>
    <xf numFmtId="167" fontId="16" fillId="2" borderId="0" xfId="0" applyNumberFormat="1" applyFont="1" applyFill="1" applyBorder="1"/>
    <xf numFmtId="167" fontId="16" fillId="2" borderId="0" xfId="0" applyNumberFormat="1" applyFont="1" applyFill="1" applyBorder="1" applyAlignment="1">
      <alignment horizontal="center"/>
    </xf>
    <xf numFmtId="0" fontId="28" fillId="2" borderId="0" xfId="0" applyNumberFormat="1" applyFont="1" applyFill="1" applyBorder="1" applyAlignment="1" applyProtection="1"/>
    <xf numFmtId="4" fontId="26" fillId="2" borderId="0" xfId="0" applyNumberFormat="1" applyFont="1" applyFill="1" applyBorder="1" applyAlignment="1" applyProtection="1"/>
    <xf numFmtId="0" fontId="16" fillId="2" borderId="0" xfId="0" applyNumberFormat="1" applyFont="1" applyFill="1" applyBorder="1" applyAlignment="1" applyProtection="1"/>
    <xf numFmtId="168" fontId="16" fillId="2" borderId="0" xfId="1" applyFont="1" applyFill="1" applyBorder="1" applyAlignment="1"/>
    <xf numFmtId="0" fontId="21" fillId="2" borderId="0" xfId="0" applyFont="1" applyFill="1" applyBorder="1" applyAlignment="1"/>
    <xf numFmtId="4" fontId="16" fillId="2" borderId="0" xfId="0" applyNumberFormat="1" applyFont="1" applyFill="1" applyBorder="1" applyAlignment="1"/>
    <xf numFmtId="4" fontId="16" fillId="2" borderId="0" xfId="0" applyNumberFormat="1" applyFont="1" applyFill="1" applyBorder="1"/>
    <xf numFmtId="0" fontId="21" fillId="2" borderId="0" xfId="0" applyFont="1" applyFill="1" applyBorder="1" applyAlignment="1">
      <alignment horizontal="left"/>
    </xf>
    <xf numFmtId="173" fontId="25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/>
    </xf>
    <xf numFmtId="167" fontId="16" fillId="2" borderId="0" xfId="0" applyNumberFormat="1" applyFont="1" applyFill="1" applyBorder="1" applyAlignment="1"/>
    <xf numFmtId="167" fontId="21" fillId="2" borderId="0" xfId="0" applyNumberFormat="1" applyFont="1" applyFill="1" applyBorder="1"/>
    <xf numFmtId="4" fontId="16" fillId="2" borderId="0" xfId="0" applyNumberFormat="1" applyFont="1" applyFill="1" applyBorder="1" applyAlignment="1">
      <alignment vertical="top"/>
    </xf>
    <xf numFmtId="170" fontId="16" fillId="2" borderId="0" xfId="1" applyNumberFormat="1" applyFont="1" applyFill="1" applyBorder="1"/>
    <xf numFmtId="0" fontId="29" fillId="2" borderId="0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1" xfId="12" applyFont="1" applyFill="1" applyBorder="1" applyAlignment="1"/>
    <xf numFmtId="0" fontId="0" fillId="0" borderId="0" xfId="0" applyBorder="1" applyAlignment="1">
      <alignment horizontal="center"/>
    </xf>
    <xf numFmtId="3" fontId="0" fillId="0" borderId="0" xfId="0" applyNumberFormat="1"/>
    <xf numFmtId="0" fontId="31" fillId="2" borderId="0" xfId="0" applyFont="1" applyFill="1" applyAlignment="1">
      <alignment horizontal="center"/>
    </xf>
    <xf numFmtId="167" fontId="22" fillId="2" borderId="4" xfId="0" applyNumberFormat="1" applyFont="1" applyFill="1" applyBorder="1" applyAlignment="1">
      <alignment vertical="center"/>
    </xf>
    <xf numFmtId="0" fontId="4" fillId="2" borderId="0" xfId="0" applyFont="1" applyFill="1"/>
    <xf numFmtId="0" fontId="31" fillId="0" borderId="1" xfId="0" applyFont="1" applyBorder="1" applyAlignment="1">
      <alignment horizontal="center" vertical="center"/>
    </xf>
    <xf numFmtId="0" fontId="6" fillId="0" borderId="1" xfId="0" applyFont="1" applyBorder="1"/>
    <xf numFmtId="167" fontId="0" fillId="0" borderId="0" xfId="7" applyFont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8" fillId="2" borderId="1" xfId="12" applyFont="1" applyFill="1" applyBorder="1" applyAlignment="1">
      <alignment wrapText="1"/>
    </xf>
    <xf numFmtId="167" fontId="18" fillId="2" borderId="1" xfId="1" applyNumberFormat="1" applyFont="1" applyFill="1" applyBorder="1" applyAlignment="1"/>
    <xf numFmtId="4" fontId="21" fillId="2" borderId="0" xfId="0" applyNumberFormat="1" applyFont="1" applyFill="1" applyBorder="1"/>
    <xf numFmtId="0" fontId="18" fillId="2" borderId="1" xfId="12" applyFont="1" applyFill="1" applyBorder="1" applyAlignment="1">
      <alignment vertical="center"/>
    </xf>
    <xf numFmtId="0" fontId="18" fillId="2" borderId="1" xfId="12" applyFont="1" applyFill="1" applyBorder="1" applyAlignment="1">
      <alignment vertical="center" wrapText="1"/>
    </xf>
    <xf numFmtId="167" fontId="18" fillId="2" borderId="1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9" fillId="2" borderId="1" xfId="12" applyFont="1" applyFill="1" applyBorder="1" applyAlignment="1">
      <alignment vertical="center"/>
    </xf>
    <xf numFmtId="168" fontId="16" fillId="2" borderId="0" xfId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167" fontId="16" fillId="2" borderId="0" xfId="0" applyNumberFormat="1" applyFont="1" applyFill="1" applyBorder="1" applyAlignment="1">
      <alignment vertical="center"/>
    </xf>
    <xf numFmtId="167" fontId="16" fillId="2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167" fontId="21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167" fontId="16" fillId="2" borderId="1" xfId="0" applyNumberFormat="1" applyFont="1" applyFill="1" applyBorder="1"/>
    <xf numFmtId="174" fontId="19" fillId="2" borderId="1" xfId="0" applyNumberFormat="1" applyFont="1" applyFill="1" applyBorder="1" applyAlignment="1" applyProtection="1">
      <alignment horizontal="left"/>
    </xf>
    <xf numFmtId="167" fontId="20" fillId="2" borderId="1" xfId="0" applyNumberFormat="1" applyFont="1" applyFill="1" applyBorder="1" applyAlignment="1">
      <alignment horizontal="right"/>
    </xf>
    <xf numFmtId="174" fontId="19" fillId="2" borderId="1" xfId="0" applyNumberFormat="1" applyFont="1" applyFill="1" applyBorder="1" applyAlignment="1" applyProtection="1">
      <alignment horizontal="left" vertical="center"/>
    </xf>
    <xf numFmtId="167" fontId="22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7" fontId="20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/>
    </xf>
    <xf numFmtId="0" fontId="17" fillId="2" borderId="8" xfId="0" applyFont="1" applyFill="1" applyBorder="1" applyAlignment="1"/>
    <xf numFmtId="167" fontId="16" fillId="2" borderId="9" xfId="1" applyNumberFormat="1" applyFont="1" applyFill="1" applyBorder="1"/>
    <xf numFmtId="0" fontId="17" fillId="2" borderId="8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wrapText="1"/>
    </xf>
    <xf numFmtId="0" fontId="16" fillId="2" borderId="2" xfId="0" applyFont="1" applyFill="1" applyBorder="1"/>
    <xf numFmtId="167" fontId="16" fillId="2" borderId="2" xfId="0" applyNumberFormat="1" applyFont="1" applyFill="1" applyBorder="1"/>
    <xf numFmtId="167" fontId="19" fillId="2" borderId="11" xfId="1" applyNumberFormat="1" applyFont="1" applyFill="1" applyBorder="1" applyAlignment="1">
      <alignment horizontal="right"/>
    </xf>
    <xf numFmtId="0" fontId="19" fillId="2" borderId="8" xfId="0" applyFont="1" applyFill="1" applyBorder="1" applyAlignment="1"/>
    <xf numFmtId="0" fontId="18" fillId="2" borderId="9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8" fillId="2" borderId="10" xfId="0" applyFont="1" applyFill="1" applyBorder="1" applyAlignment="1"/>
    <xf numFmtId="0" fontId="18" fillId="2" borderId="2" xfId="0" applyFont="1" applyFill="1" applyBorder="1" applyAlignment="1"/>
    <xf numFmtId="44" fontId="19" fillId="2" borderId="11" xfId="0" applyNumberFormat="1" applyFont="1" applyFill="1" applyBorder="1" applyAlignment="1">
      <alignment horizontal="right"/>
    </xf>
    <xf numFmtId="174" fontId="21" fillId="2" borderId="1" xfId="0" applyNumberFormat="1" applyFont="1" applyFill="1" applyBorder="1" applyAlignment="1" applyProtection="1">
      <alignment horizontal="left"/>
    </xf>
    <xf numFmtId="0" fontId="19" fillId="2" borderId="1" xfId="0" applyFont="1" applyFill="1" applyBorder="1" applyAlignment="1"/>
    <xf numFmtId="175" fontId="19" fillId="2" borderId="1" xfId="0" applyNumberFormat="1" applyFont="1" applyFill="1" applyBorder="1" applyAlignment="1" applyProtection="1">
      <alignment horizontal="right"/>
    </xf>
    <xf numFmtId="174" fontId="21" fillId="2" borderId="1" xfId="0" applyNumberFormat="1" applyFont="1" applyFill="1" applyBorder="1" applyAlignment="1" applyProtection="1">
      <alignment horizontal="left" vertical="center"/>
    </xf>
    <xf numFmtId="167" fontId="22" fillId="2" borderId="1" xfId="0" applyNumberFormat="1" applyFont="1" applyFill="1" applyBorder="1" applyAlignment="1">
      <alignment vertical="center"/>
    </xf>
    <xf numFmtId="0" fontId="19" fillId="2" borderId="11" xfId="0" applyFont="1" applyFill="1" applyBorder="1" applyAlignment="1">
      <alignment horizontal="right"/>
    </xf>
    <xf numFmtId="0" fontId="16" fillId="2" borderId="9" xfId="0" applyFont="1" applyFill="1" applyBorder="1"/>
    <xf numFmtId="0" fontId="6" fillId="0" borderId="8" xfId="0" applyFont="1" applyBorder="1"/>
    <xf numFmtId="167" fontId="0" fillId="0" borderId="9" xfId="7" applyFont="1" applyBorder="1" applyAlignment="1">
      <alignment horizontal="right"/>
    </xf>
    <xf numFmtId="0" fontId="16" fillId="2" borderId="8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5" fillId="0" borderId="12" xfId="0" applyFont="1" applyBorder="1"/>
    <xf numFmtId="0" fontId="36" fillId="0" borderId="14" xfId="0" applyFont="1" applyBorder="1"/>
    <xf numFmtId="3" fontId="31" fillId="0" borderId="14" xfId="0" applyNumberFormat="1" applyFont="1" applyBorder="1"/>
    <xf numFmtId="3" fontId="31" fillId="0" borderId="13" xfId="0" applyNumberFormat="1" applyFont="1" applyBorder="1"/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2" xfId="0" applyFont="1" applyFill="1" applyBorder="1"/>
    <xf numFmtId="0" fontId="18" fillId="2" borderId="2" xfId="0" applyFont="1" applyFill="1" applyBorder="1" applyAlignment="1">
      <alignment wrapText="1"/>
    </xf>
    <xf numFmtId="0" fontId="18" fillId="2" borderId="1" xfId="0" applyNumberFormat="1" applyFont="1" applyFill="1" applyBorder="1" applyAlignment="1" applyProtection="1">
      <alignment horizontal="left"/>
    </xf>
    <xf numFmtId="0" fontId="18" fillId="2" borderId="1" xfId="0" applyFont="1" applyFill="1" applyBorder="1" applyAlignment="1">
      <alignment horizontal="right"/>
    </xf>
    <xf numFmtId="167" fontId="18" fillId="2" borderId="1" xfId="0" applyNumberFormat="1" applyFont="1" applyFill="1" applyBorder="1"/>
    <xf numFmtId="0" fontId="19" fillId="2" borderId="10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76" fontId="19" fillId="2" borderId="11" xfId="7" applyNumberFormat="1" applyFont="1" applyFill="1" applyBorder="1"/>
    <xf numFmtId="167" fontId="0" fillId="0" borderId="1" xfId="7" applyFont="1" applyBorder="1" applyAlignment="1">
      <alignment horizontal="right"/>
    </xf>
    <xf numFmtId="0" fontId="31" fillId="2" borderId="0" xfId="0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169" fontId="0" fillId="2" borderId="0" xfId="1" applyNumberFormat="1" applyFont="1" applyFill="1" applyBorder="1"/>
    <xf numFmtId="168" fontId="2" fillId="2" borderId="0" xfId="1" applyFont="1" applyFill="1" applyBorder="1"/>
    <xf numFmtId="0" fontId="23" fillId="2" borderId="0" xfId="21" applyFont="1" applyFill="1" applyBorder="1" applyAlignment="1"/>
    <xf numFmtId="168" fontId="2" fillId="2" borderId="9" xfId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69" fontId="0" fillId="2" borderId="2" xfId="1" applyNumberFormat="1" applyFont="1" applyFill="1" applyBorder="1"/>
    <xf numFmtId="174" fontId="21" fillId="2" borderId="4" xfId="0" applyNumberFormat="1" applyFont="1" applyFill="1" applyBorder="1" applyAlignment="1" applyProtection="1">
      <alignment horizontal="left" vertical="center"/>
    </xf>
    <xf numFmtId="0" fontId="18" fillId="2" borderId="4" xfId="0" applyNumberFormat="1" applyFont="1" applyFill="1" applyBorder="1" applyAlignment="1" applyProtection="1">
      <alignment vertical="center" wrapText="1"/>
    </xf>
    <xf numFmtId="3" fontId="22" fillId="2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 applyProtection="1">
      <alignment horizontal="center" vertical="center" wrapText="1"/>
    </xf>
    <xf numFmtId="1" fontId="18" fillId="2" borderId="4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16" fillId="2" borderId="0" xfId="0" applyNumberFormat="1" applyFont="1" applyFill="1" applyBorder="1"/>
    <xf numFmtId="0" fontId="17" fillId="2" borderId="0" xfId="0" applyFont="1" applyFill="1" applyBorder="1" applyAlignment="1"/>
    <xf numFmtId="0" fontId="17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176" fontId="18" fillId="2" borderId="1" xfId="7" applyNumberFormat="1" applyFont="1" applyFill="1" applyBorder="1" applyAlignment="1">
      <alignment horizontal="right" vertical="center" wrapText="1"/>
    </xf>
    <xf numFmtId="176" fontId="18" fillId="2" borderId="1" xfId="7" applyNumberFormat="1" applyFont="1" applyFill="1" applyBorder="1" applyAlignment="1">
      <alignment wrapText="1"/>
    </xf>
    <xf numFmtId="167" fontId="42" fillId="2" borderId="1" xfId="0" applyNumberFormat="1" applyFont="1" applyFill="1" applyBorder="1" applyAlignment="1">
      <alignment horizontal="right" vertical="center"/>
    </xf>
    <xf numFmtId="167" fontId="17" fillId="2" borderId="1" xfId="0" applyNumberFormat="1" applyFont="1" applyFill="1" applyBorder="1"/>
    <xf numFmtId="0" fontId="17" fillId="2" borderId="14" xfId="0" applyFont="1" applyFill="1" applyBorder="1" applyAlignment="1">
      <alignment horizontal="left"/>
    </xf>
    <xf numFmtId="166" fontId="38" fillId="2" borderId="1" xfId="1" applyNumberFormat="1" applyFont="1" applyFill="1" applyBorder="1"/>
    <xf numFmtId="14" fontId="17" fillId="2" borderId="1" xfId="0" applyNumberFormat="1" applyFont="1" applyFill="1" applyBorder="1" applyAlignment="1">
      <alignment horizontal="center"/>
    </xf>
    <xf numFmtId="169" fontId="17" fillId="2" borderId="1" xfId="1" applyNumberFormat="1" applyFont="1" applyFill="1" applyBorder="1"/>
    <xf numFmtId="169" fontId="19" fillId="2" borderId="1" xfId="1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wrapText="1"/>
    </xf>
    <xf numFmtId="14" fontId="18" fillId="2" borderId="1" xfId="0" applyNumberFormat="1" applyFont="1" applyFill="1" applyBorder="1" applyAlignment="1">
      <alignment horizontal="center"/>
    </xf>
    <xf numFmtId="169" fontId="18" fillId="2" borderId="1" xfId="1" applyNumberFormat="1" applyFont="1" applyFill="1" applyBorder="1"/>
    <xf numFmtId="1" fontId="18" fillId="2" borderId="1" xfId="0" applyNumberFormat="1" applyFont="1" applyFill="1" applyBorder="1"/>
    <xf numFmtId="1" fontId="18" fillId="2" borderId="1" xfId="0" applyNumberFormat="1" applyFont="1" applyFill="1" applyBorder="1" applyAlignment="1">
      <alignment horizontal="center"/>
    </xf>
    <xf numFmtId="0" fontId="3" fillId="0" borderId="0" xfId="0" applyFont="1"/>
    <xf numFmtId="171" fontId="9" fillId="2" borderId="1" xfId="0" applyNumberFormat="1" applyFont="1" applyFill="1" applyBorder="1" applyAlignment="1">
      <alignment horizontal="center"/>
    </xf>
    <xf numFmtId="0" fontId="33" fillId="2" borderId="1" xfId="16" applyFont="1" applyFill="1" applyBorder="1"/>
    <xf numFmtId="172" fontId="8" fillId="0" borderId="1" xfId="0" applyNumberFormat="1" applyFont="1" applyBorder="1"/>
    <xf numFmtId="174" fontId="9" fillId="2" borderId="4" xfId="0" applyNumberFormat="1" applyFont="1" applyFill="1" applyBorder="1" applyAlignment="1" applyProtection="1">
      <alignment horizontal="left"/>
    </xf>
    <xf numFmtId="172" fontId="9" fillId="0" borderId="4" xfId="0" applyNumberFormat="1" applyFont="1" applyBorder="1"/>
    <xf numFmtId="174" fontId="9" fillId="2" borderId="1" xfId="0" applyNumberFormat="1" applyFont="1" applyFill="1" applyBorder="1" applyAlignment="1" applyProtection="1">
      <alignment horizontal="left"/>
    </xf>
    <xf numFmtId="167" fontId="12" fillId="2" borderId="1" xfId="0" applyNumberFormat="1" applyFont="1" applyFill="1" applyBorder="1" applyAlignment="1">
      <alignment vertical="center"/>
    </xf>
    <xf numFmtId="0" fontId="8" fillId="2" borderId="0" xfId="0" applyFont="1" applyFill="1"/>
    <xf numFmtId="0" fontId="9" fillId="2" borderId="8" xfId="0" applyFont="1" applyFill="1" applyBorder="1" applyAlignment="1"/>
    <xf numFmtId="0" fontId="9" fillId="2" borderId="0" xfId="0" applyFont="1" applyFill="1" applyBorder="1" applyAlignment="1"/>
    <xf numFmtId="0" fontId="8" fillId="2" borderId="0" xfId="0" applyFont="1" applyFill="1" applyBorder="1"/>
    <xf numFmtId="0" fontId="8" fillId="2" borderId="9" xfId="0" applyFont="1" applyFill="1" applyBorder="1"/>
    <xf numFmtId="0" fontId="9" fillId="2" borderId="8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2" borderId="10" xfId="0" applyFont="1" applyFill="1" applyBorder="1"/>
    <xf numFmtId="0" fontId="8" fillId="2" borderId="2" xfId="0" applyFont="1" applyFill="1" applyBorder="1"/>
    <xf numFmtId="167" fontId="9" fillId="2" borderId="1" xfId="0" applyNumberFormat="1" applyFont="1" applyFill="1" applyBorder="1"/>
    <xf numFmtId="0" fontId="9" fillId="2" borderId="11" xfId="0" applyFont="1" applyFill="1" applyBorder="1"/>
    <xf numFmtId="0" fontId="33" fillId="2" borderId="1" xfId="16" applyFont="1" applyFill="1" applyBorder="1" applyAlignment="1">
      <alignment horizontal="center" vertical="center" wrapText="1"/>
    </xf>
    <xf numFmtId="0" fontId="33" fillId="2" borderId="1" xfId="16" applyFont="1" applyFill="1" applyBorder="1" applyAlignment="1">
      <alignment horizontal="left" vertical="center" wrapText="1"/>
    </xf>
    <xf numFmtId="0" fontId="33" fillId="2" borderId="1" xfId="16" applyFont="1" applyFill="1" applyBorder="1" applyAlignment="1">
      <alignment vertical="center"/>
    </xf>
    <xf numFmtId="172" fontId="8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43" fillId="2" borderId="0" xfId="0" applyFont="1" applyFill="1"/>
    <xf numFmtId="3" fontId="2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0" fillId="2" borderId="8" xfId="0" applyFill="1" applyBorder="1" applyAlignment="1"/>
    <xf numFmtId="0" fontId="0" fillId="2" borderId="0" xfId="0" applyFill="1" applyBorder="1" applyAlignment="1"/>
    <xf numFmtId="0" fontId="0" fillId="2" borderId="9" xfId="0" applyFill="1" applyBorder="1" applyAlignment="1"/>
    <xf numFmtId="0" fontId="16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18" fillId="2" borderId="1" xfId="0" applyNumberFormat="1" applyFont="1" applyFill="1" applyBorder="1" applyAlignment="1">
      <alignment horizontal="center"/>
    </xf>
    <xf numFmtId="167" fontId="17" fillId="2" borderId="14" xfId="0" applyNumberFormat="1" applyFont="1" applyFill="1" applyBorder="1" applyAlignment="1">
      <alignment horizontal="left"/>
    </xf>
    <xf numFmtId="44" fontId="16" fillId="2" borderId="0" xfId="0" applyNumberFormat="1" applyFont="1" applyFill="1" applyBorder="1"/>
    <xf numFmtId="170" fontId="0" fillId="2" borderId="1" xfId="1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68" fontId="34" fillId="2" borderId="1" xfId="1" applyFont="1" applyFill="1" applyBorder="1" applyAlignment="1">
      <alignment vertical="center"/>
    </xf>
    <xf numFmtId="14" fontId="0" fillId="2" borderId="0" xfId="0" applyNumberFormat="1" applyFill="1" applyBorder="1"/>
    <xf numFmtId="0" fontId="0" fillId="2" borderId="0" xfId="0" applyNumberFormat="1" applyFill="1" applyBorder="1"/>
    <xf numFmtId="168" fontId="37" fillId="2" borderId="1" xfId="1" applyFont="1" applyFill="1" applyBorder="1" applyAlignment="1">
      <alignment vertical="center"/>
    </xf>
    <xf numFmtId="1" fontId="18" fillId="2" borderId="13" xfId="0" applyNumberFormat="1" applyFont="1" applyFill="1" applyBorder="1" applyAlignment="1">
      <alignment wrapText="1"/>
    </xf>
    <xf numFmtId="0" fontId="17" fillId="2" borderId="3" xfId="0" applyFont="1" applyFill="1" applyBorder="1"/>
    <xf numFmtId="1" fontId="18" fillId="2" borderId="12" xfId="0" applyNumberFormat="1" applyFont="1" applyFill="1" applyBorder="1" applyAlignment="1">
      <alignment wrapText="1"/>
    </xf>
    <xf numFmtId="1" fontId="18" fillId="2" borderId="14" xfId="0" applyNumberFormat="1" applyFont="1" applyFill="1" applyBorder="1" applyAlignment="1">
      <alignment wrapText="1"/>
    </xf>
    <xf numFmtId="0" fontId="17" fillId="2" borderId="12" xfId="0" applyFont="1" applyFill="1" applyBorder="1" applyAlignment="1"/>
    <xf numFmtId="0" fontId="17" fillId="2" borderId="14" xfId="0" applyFont="1" applyFill="1" applyBorder="1" applyAlignment="1"/>
    <xf numFmtId="0" fontId="17" fillId="2" borderId="13" xfId="0" applyFont="1" applyFill="1" applyBorder="1" applyAlignment="1"/>
    <xf numFmtId="0" fontId="17" fillId="2" borderId="0" xfId="0" applyFont="1" applyFill="1" applyBorder="1"/>
    <xf numFmtId="167" fontId="45" fillId="2" borderId="0" xfId="0" applyNumberFormat="1" applyFont="1" applyFill="1" applyBorder="1" applyAlignment="1"/>
    <xf numFmtId="0" fontId="45" fillId="2" borderId="1" xfId="0" applyFont="1" applyFill="1" applyBorder="1" applyAlignment="1">
      <alignment vertical="center"/>
    </xf>
    <xf numFmtId="0" fontId="43" fillId="0" borderId="1" xfId="0" applyFont="1" applyBorder="1" applyAlignment="1">
      <alignment vertical="top"/>
    </xf>
    <xf numFmtId="14" fontId="43" fillId="0" borderId="1" xfId="0" applyNumberFormat="1" applyFont="1" applyBorder="1" applyAlignment="1">
      <alignment horizontal="left" vertical="top"/>
    </xf>
    <xf numFmtId="4" fontId="45" fillId="2" borderId="1" xfId="0" applyNumberFormat="1" applyFont="1" applyFill="1" applyBorder="1" applyAlignment="1">
      <alignment vertical="center"/>
    </xf>
    <xf numFmtId="1" fontId="45" fillId="2" borderId="1" xfId="0" applyNumberFormat="1" applyFont="1" applyFill="1" applyBorder="1" applyAlignment="1">
      <alignment wrapText="1"/>
    </xf>
    <xf numFmtId="14" fontId="3" fillId="0" borderId="0" xfId="0" applyNumberFormat="1" applyFont="1" applyAlignment="1">
      <alignment horizontal="center" vertical="top"/>
    </xf>
    <xf numFmtId="0" fontId="16" fillId="2" borderId="0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wrapText="1"/>
    </xf>
    <xf numFmtId="168" fontId="18" fillId="2" borderId="1" xfId="1" applyFont="1" applyFill="1" applyBorder="1" applyAlignment="1">
      <alignment vertical="center"/>
    </xf>
    <xf numFmtId="168" fontId="0" fillId="2" borderId="0" xfId="0" applyNumberFormat="1" applyFill="1" applyBorder="1" applyAlignment="1">
      <alignment vertical="center"/>
    </xf>
    <xf numFmtId="167" fontId="18" fillId="2" borderId="1" xfId="1" applyNumberFormat="1" applyFont="1" applyFill="1" applyBorder="1"/>
    <xf numFmtId="0" fontId="16" fillId="2" borderId="1" xfId="0" applyFont="1" applyFill="1" applyBorder="1" applyAlignment="1">
      <alignment horizontal="left"/>
    </xf>
    <xf numFmtId="167" fontId="16" fillId="2" borderId="1" xfId="7" applyFont="1" applyFill="1" applyBorder="1"/>
    <xf numFmtId="178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top"/>
    </xf>
    <xf numFmtId="165" fontId="46" fillId="0" borderId="1" xfId="0" applyNumberFormat="1" applyFont="1" applyBorder="1" applyAlignment="1">
      <alignment horizontal="right" vertical="top"/>
    </xf>
    <xf numFmtId="0" fontId="47" fillId="2" borderId="0" xfId="0" applyFont="1" applyFill="1"/>
    <xf numFmtId="0" fontId="3" fillId="2" borderId="0" xfId="0" applyFont="1" applyFill="1" applyBorder="1"/>
    <xf numFmtId="3" fontId="0" fillId="2" borderId="0" xfId="0" applyNumberFormat="1" applyFill="1"/>
    <xf numFmtId="3" fontId="4" fillId="2" borderId="0" xfId="0" applyNumberFormat="1" applyFont="1" applyFill="1"/>
    <xf numFmtId="1" fontId="18" fillId="2" borderId="1" xfId="0" applyNumberFormat="1" applyFont="1" applyFill="1" applyBorder="1" applyAlignment="1">
      <alignment horizontal="center" wrapText="1"/>
    </xf>
    <xf numFmtId="0" fontId="43" fillId="0" borderId="1" xfId="0" applyFont="1" applyBorder="1" applyAlignment="1">
      <alignment horizontal="center" vertical="top"/>
    </xf>
    <xf numFmtId="0" fontId="18" fillId="2" borderId="11" xfId="0" applyFont="1" applyFill="1" applyBorder="1"/>
    <xf numFmtId="41" fontId="18" fillId="2" borderId="1" xfId="3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vertical="center"/>
    </xf>
    <xf numFmtId="42" fontId="20" fillId="2" borderId="1" xfId="30" applyFont="1" applyFill="1" applyBorder="1" applyAlignment="1">
      <alignment vertical="center"/>
    </xf>
    <xf numFmtId="0" fontId="19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/>
    <xf numFmtId="0" fontId="21" fillId="2" borderId="0" xfId="0" applyFont="1" applyFill="1" applyBorder="1" applyAlignment="1">
      <alignment horizontal="center"/>
    </xf>
    <xf numFmtId="0" fontId="47" fillId="2" borderId="0" xfId="0" applyFont="1" applyFill="1" applyBorder="1" applyAlignment="1">
      <alignment vertical="center"/>
    </xf>
    <xf numFmtId="168" fontId="2" fillId="2" borderId="2" xfId="1" applyFont="1" applyFill="1" applyBorder="1"/>
    <xf numFmtId="0" fontId="18" fillId="0" borderId="1" xfId="0" applyFont="1" applyFill="1" applyBorder="1"/>
    <xf numFmtId="1" fontId="45" fillId="0" borderId="1" xfId="0" applyNumberFormat="1" applyFont="1" applyFill="1" applyBorder="1" applyAlignment="1">
      <alignment wrapText="1"/>
    </xf>
    <xf numFmtId="41" fontId="18" fillId="0" borderId="1" xfId="3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8" fontId="18" fillId="0" borderId="1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10" fontId="0" fillId="2" borderId="0" xfId="32" applyNumberFormat="1" applyFont="1" applyFill="1" applyBorder="1" applyAlignment="1">
      <alignment vertical="center"/>
    </xf>
    <xf numFmtId="10" fontId="2" fillId="2" borderId="0" xfId="32" applyNumberFormat="1" applyFont="1" applyFill="1" applyBorder="1"/>
    <xf numFmtId="0" fontId="19" fillId="2" borderId="2" xfId="0" applyFont="1" applyFill="1" applyBorder="1"/>
    <xf numFmtId="3" fontId="18" fillId="0" borderId="1" xfId="0" applyNumberFormat="1" applyFont="1" applyFill="1" applyBorder="1" applyAlignment="1">
      <alignment horizontal="center"/>
    </xf>
    <xf numFmtId="4" fontId="45" fillId="0" borderId="1" xfId="0" applyNumberFormat="1" applyFont="1" applyFill="1" applyBorder="1" applyAlignment="1">
      <alignment vertical="center"/>
    </xf>
    <xf numFmtId="4" fontId="45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/>
    <xf numFmtId="3" fontId="0" fillId="0" borderId="1" xfId="0" applyNumberFormat="1" applyFill="1" applyBorder="1"/>
    <xf numFmtId="178" fontId="3" fillId="0" borderId="1" xfId="0" applyNumberFormat="1" applyFont="1" applyFill="1" applyBorder="1" applyAlignment="1">
      <alignment horizontal="right" vertical="top"/>
    </xf>
    <xf numFmtId="14" fontId="18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vertical="center"/>
    </xf>
    <xf numFmtId="168" fontId="37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left"/>
    </xf>
    <xf numFmtId="0" fontId="33" fillId="2" borderId="1" xfId="16" applyFont="1" applyFill="1" applyBorder="1" applyAlignment="1">
      <alignment horizontal="left" wrapText="1"/>
    </xf>
    <xf numFmtId="165" fontId="46" fillId="3" borderId="1" xfId="0" applyNumberFormat="1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3" fillId="2" borderId="8" xfId="21" applyFont="1" applyFill="1" applyBorder="1" applyAlignment="1">
      <alignment horizontal="center"/>
    </xf>
    <xf numFmtId="0" fontId="23" fillId="2" borderId="0" xfId="21" applyFont="1" applyFill="1" applyBorder="1" applyAlignment="1">
      <alignment horizontal="center"/>
    </xf>
    <xf numFmtId="0" fontId="23" fillId="2" borderId="9" xfId="21" applyFont="1" applyFill="1" applyBorder="1" applyAlignment="1">
      <alignment horizontal="center"/>
    </xf>
    <xf numFmtId="0" fontId="23" fillId="2" borderId="5" xfId="21" applyFont="1" applyFill="1" applyBorder="1" applyAlignment="1">
      <alignment horizontal="center"/>
    </xf>
    <xf numFmtId="0" fontId="23" fillId="2" borderId="6" xfId="21" applyFont="1" applyFill="1" applyBorder="1" applyAlignment="1">
      <alignment horizontal="center"/>
    </xf>
    <xf numFmtId="0" fontId="23" fillId="2" borderId="7" xfId="2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5" fillId="2" borderId="5" xfId="21" applyFont="1" applyFill="1" applyBorder="1" applyAlignment="1">
      <alignment horizontal="center"/>
    </xf>
    <xf numFmtId="0" fontId="15" fillId="2" borderId="6" xfId="21" applyFont="1" applyFill="1" applyBorder="1" applyAlignment="1">
      <alignment horizontal="center"/>
    </xf>
    <xf numFmtId="0" fontId="15" fillId="2" borderId="7" xfId="21" applyFont="1" applyFill="1" applyBorder="1" applyAlignment="1">
      <alignment horizontal="center"/>
    </xf>
    <xf numFmtId="0" fontId="15" fillId="2" borderId="8" xfId="21" applyFont="1" applyFill="1" applyBorder="1" applyAlignment="1">
      <alignment horizontal="center"/>
    </xf>
    <xf numFmtId="0" fontId="15" fillId="2" borderId="0" xfId="21" applyFont="1" applyFill="1" applyBorder="1" applyAlignment="1">
      <alignment horizontal="center"/>
    </xf>
    <xf numFmtId="0" fontId="15" fillId="2" borderId="9" xfId="2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66" fontId="34" fillId="2" borderId="4" xfId="1" applyNumberFormat="1" applyFont="1" applyFill="1" applyBorder="1" applyAlignment="1">
      <alignment horizontal="center" vertical="center" wrapText="1"/>
    </xf>
    <xf numFmtId="166" fontId="34" fillId="2" borderId="3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24" fillId="2" borderId="6" xfId="0" applyFont="1" applyFill="1" applyBorder="1"/>
    <xf numFmtId="0" fontId="24" fillId="2" borderId="7" xfId="0" applyFont="1" applyFill="1" applyBorder="1"/>
    <xf numFmtId="0" fontId="24" fillId="2" borderId="0" xfId="0" applyFont="1" applyFill="1" applyBorder="1"/>
    <xf numFmtId="0" fontId="24" fillId="2" borderId="9" xfId="0" applyFont="1" applyFill="1" applyBorder="1"/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66" fontId="34" fillId="2" borderId="1" xfId="1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1" fillId="2" borderId="5" xfId="21" applyFont="1" applyFill="1" applyBorder="1" applyAlignment="1">
      <alignment horizontal="center"/>
    </xf>
    <xf numFmtId="0" fontId="11" fillId="2" borderId="6" xfId="2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1" fillId="2" borderId="8" xfId="21" applyFont="1" applyFill="1" applyBorder="1" applyAlignment="1">
      <alignment horizontal="center"/>
    </xf>
    <xf numFmtId="0" fontId="11" fillId="2" borderId="0" xfId="2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9" xfId="0" applyFont="1" applyFill="1" applyBorder="1"/>
    <xf numFmtId="0" fontId="8" fillId="2" borderId="8" xfId="21" applyFont="1" applyFill="1" applyBorder="1" applyAlignment="1">
      <alignment horizontal="center"/>
    </xf>
    <xf numFmtId="0" fontId="8" fillId="2" borderId="0" xfId="21" applyFont="1" applyFill="1" applyBorder="1" applyAlignment="1">
      <alignment horizontal="center"/>
    </xf>
    <xf numFmtId="0" fontId="8" fillId="2" borderId="9" xfId="2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32" fillId="2" borderId="1" xfId="1" applyNumberFormat="1" applyFont="1" applyFill="1" applyBorder="1" applyAlignment="1">
      <alignment horizontal="center" vertical="center" wrapText="1"/>
    </xf>
    <xf numFmtId="166" fontId="32" fillId="2" borderId="1" xfId="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167" fontId="38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5" fillId="2" borderId="4" xfId="2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28" fillId="2" borderId="0" xfId="0" applyNumberFormat="1" applyFont="1" applyFill="1" applyBorder="1" applyAlignment="1" applyProtection="1">
      <alignment horizontal="center" wrapText="1"/>
    </xf>
  </cellXfs>
  <cellStyles count="34">
    <cellStyle name="Millares" xfId="1" builtinId="3"/>
    <cellStyle name="Millares [0]" xfId="31" builtinId="6"/>
    <cellStyle name="Millares [0] 2 3" xfId="26"/>
    <cellStyle name="Millares 2" xfId="2"/>
    <cellStyle name="Millares 2 2" xfId="3"/>
    <cellStyle name="Millares 3" xfId="4"/>
    <cellStyle name="Millares 4" xfId="5"/>
    <cellStyle name="Millares 6" xfId="6"/>
    <cellStyle name="Moneda" xfId="7" builtinId="4"/>
    <cellStyle name="Moneda [0]" xfId="30" builtinId="7"/>
    <cellStyle name="Moneda 2" xfId="8"/>
    <cellStyle name="Moneda 3" xfId="9"/>
    <cellStyle name="Moneda 4" xfId="10"/>
    <cellStyle name="Normal" xfId="0" builtinId="0"/>
    <cellStyle name="Normal 10 2" xfId="11"/>
    <cellStyle name="Normal 2" xfId="12"/>
    <cellStyle name="Normal 2 2" xfId="13"/>
    <cellStyle name="Normal 2 2 2" xfId="14"/>
    <cellStyle name="Normal 2 2 7" xfId="27"/>
    <cellStyle name="Normal 2 24" xfId="28"/>
    <cellStyle name="Normal 2 3" xfId="15"/>
    <cellStyle name="Normal 3" xfId="16"/>
    <cellStyle name="Normal 34" xfId="17"/>
    <cellStyle name="Normal 4" xfId="18"/>
    <cellStyle name="Normal 4 9 2" xfId="25"/>
    <cellStyle name="Normal 5" xfId="19"/>
    <cellStyle name="Normal 6" xfId="20"/>
    <cellStyle name="Normal 7" xfId="29"/>
    <cellStyle name="Normal 8" xfId="33"/>
    <cellStyle name="Normal_Hoja1" xfId="21"/>
    <cellStyle name="Porcentaje" xfId="32" builtinId="5"/>
    <cellStyle name="Porcentaje 2" xfId="22"/>
    <cellStyle name="Porcentaje 3" xfId="23"/>
    <cellStyle name="Porcentual 5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1890117</xdr:colOff>
      <xdr:row>7</xdr:row>
      <xdr:rowOff>193477</xdr:rowOff>
    </xdr:from>
    <xdr:to>
      <xdr:col>2</xdr:col>
      <xdr:colOff>3328392</xdr:colOff>
      <xdr:row>8</xdr:row>
      <xdr:rowOff>279798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8164" y="550665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1890117</xdr:colOff>
      <xdr:row>42</xdr:row>
      <xdr:rowOff>193477</xdr:rowOff>
    </xdr:from>
    <xdr:ext cx="1438275" cy="1381125"/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4117" y="21783477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1384448</xdr:colOff>
      <xdr:row>1</xdr:row>
      <xdr:rowOff>143982</xdr:rowOff>
    </xdr:from>
    <xdr:to>
      <xdr:col>3</xdr:col>
      <xdr:colOff>275339</xdr:colOff>
      <xdr:row>3</xdr:row>
      <xdr:rowOff>85282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0756" y="332267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766948</xdr:colOff>
      <xdr:row>1</xdr:row>
      <xdr:rowOff>160811</xdr:rowOff>
    </xdr:from>
    <xdr:to>
      <xdr:col>3</xdr:col>
      <xdr:colOff>2205223</xdr:colOff>
      <xdr:row>3</xdr:row>
      <xdr:rowOff>45150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305" y="717467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889836</xdr:colOff>
      <xdr:row>1</xdr:row>
      <xdr:rowOff>263190</xdr:rowOff>
    </xdr:from>
    <xdr:to>
      <xdr:col>3</xdr:col>
      <xdr:colOff>1162551</xdr:colOff>
      <xdr:row>3</xdr:row>
      <xdr:rowOff>152900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14111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1</xdr:row>
      <xdr:rowOff>342900</xdr:rowOff>
    </xdr:from>
    <xdr:to>
      <xdr:col>3</xdr:col>
      <xdr:colOff>266700</xdr:colOff>
      <xdr:row>4</xdr:row>
      <xdr:rowOff>28575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04825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667987</xdr:colOff>
      <xdr:row>2</xdr:row>
      <xdr:rowOff>222663</xdr:rowOff>
    </xdr:from>
    <xdr:to>
      <xdr:col>1</xdr:col>
      <xdr:colOff>2106262</xdr:colOff>
      <xdr:row>3</xdr:row>
      <xdr:rowOff>32782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35" y="569027"/>
          <a:ext cx="14382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1</xdr:row>
      <xdr:rowOff>230934</xdr:rowOff>
    </xdr:from>
    <xdr:to>
      <xdr:col>1</xdr:col>
      <xdr:colOff>2038351</xdr:colOff>
      <xdr:row>2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1" y="611934"/>
          <a:ext cx="1257300" cy="1207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B2:W954"/>
  <sheetViews>
    <sheetView tabSelected="1" topLeftCell="A46" zoomScale="64" zoomScaleNormal="64" workbookViewId="0">
      <selection activeCell="F47" sqref="F47"/>
    </sheetView>
  </sheetViews>
  <sheetFormatPr baseColWidth="10" defaultRowHeight="15"/>
  <cols>
    <col min="1" max="1" width="5.42578125" style="3" customWidth="1"/>
    <col min="2" max="2" width="11.42578125" style="3"/>
    <col min="3" max="3" width="51.5703125" style="141" customWidth="1"/>
    <col min="4" max="4" width="20.7109375" style="3" customWidth="1"/>
    <col min="5" max="5" width="33.7109375" style="3" customWidth="1"/>
    <col min="6" max="6" width="37.42578125" style="3" customWidth="1"/>
    <col min="7" max="7" width="18.28515625" style="63" customWidth="1"/>
    <col min="8" max="8" width="16.28515625" style="136" customWidth="1"/>
    <col min="9" max="9" width="14.85546875" style="136" customWidth="1"/>
    <col min="10" max="10" width="20.7109375" style="3" customWidth="1"/>
    <col min="11" max="11" width="23.85546875" style="142" customWidth="1"/>
    <col min="12" max="12" width="24.42578125" style="143" customWidth="1"/>
    <col min="13" max="13" width="16.140625" style="3" customWidth="1"/>
    <col min="14" max="14" width="22" style="3" customWidth="1"/>
    <col min="15" max="16384" width="11.42578125" style="3"/>
  </cols>
  <sheetData>
    <row r="2" spans="2:16" ht="15" hidden="1" customHeight="1">
      <c r="B2" s="204"/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2:16" ht="15" hidden="1" customHeight="1">
      <c r="B3" s="204"/>
      <c r="C3" s="205"/>
      <c r="D3" s="205"/>
      <c r="E3" s="205"/>
      <c r="F3" s="205"/>
      <c r="G3" s="205"/>
      <c r="H3" s="205"/>
      <c r="I3" s="205"/>
      <c r="J3" s="205"/>
      <c r="K3" s="205"/>
      <c r="L3" s="206"/>
    </row>
    <row r="4" spans="2:16" ht="15" hidden="1" customHeight="1"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6"/>
    </row>
    <row r="5" spans="2:16" ht="15" hidden="1" customHeight="1">
      <c r="B5" s="204"/>
      <c r="C5" s="205"/>
      <c r="D5" s="205"/>
      <c r="E5" s="205"/>
      <c r="F5" s="205"/>
      <c r="G5" s="205"/>
      <c r="H5" s="205"/>
      <c r="I5" s="205"/>
      <c r="J5" s="205"/>
      <c r="K5" s="205"/>
      <c r="L5" s="206"/>
    </row>
    <row r="6" spans="2:16" ht="15" hidden="1" customHeight="1"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6"/>
    </row>
    <row r="7" spans="2:16" ht="12.75"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</row>
    <row r="8" spans="2:16" ht="102" customHeight="1">
      <c r="B8" s="293" t="s">
        <v>164</v>
      </c>
      <c r="C8" s="294"/>
      <c r="D8" s="294"/>
      <c r="E8" s="294"/>
      <c r="F8" s="294"/>
      <c r="G8" s="294"/>
      <c r="H8" s="294"/>
      <c r="I8" s="294"/>
      <c r="J8" s="294"/>
      <c r="K8" s="294"/>
      <c r="L8" s="295"/>
    </row>
    <row r="9" spans="2:16" ht="23.25">
      <c r="B9" s="290" t="s">
        <v>102</v>
      </c>
      <c r="C9" s="291"/>
      <c r="D9" s="291"/>
      <c r="E9" s="291"/>
      <c r="F9" s="291"/>
      <c r="G9" s="291"/>
      <c r="H9" s="291"/>
      <c r="I9" s="291"/>
      <c r="J9" s="291"/>
      <c r="K9" s="291"/>
      <c r="L9" s="292"/>
      <c r="M9" s="144"/>
      <c r="N9" s="144"/>
      <c r="O9" s="144"/>
      <c r="P9" s="144"/>
    </row>
    <row r="10" spans="2:16" ht="18">
      <c r="B10" s="95" t="s">
        <v>10</v>
      </c>
      <c r="C10" s="158"/>
      <c r="L10" s="145"/>
    </row>
    <row r="11" spans="2:16" ht="18">
      <c r="B11" s="97" t="s">
        <v>45</v>
      </c>
      <c r="C11" s="159"/>
      <c r="L11" s="145"/>
    </row>
    <row r="12" spans="2:16" ht="18">
      <c r="B12" s="98" t="s">
        <v>171</v>
      </c>
      <c r="C12" s="160"/>
      <c r="D12" s="146"/>
      <c r="E12" s="146"/>
      <c r="F12" s="146"/>
      <c r="G12" s="147"/>
      <c r="H12" s="148"/>
      <c r="I12" s="148"/>
      <c r="J12" s="146"/>
      <c r="K12" s="149"/>
      <c r="L12" s="115" t="s">
        <v>2</v>
      </c>
    </row>
    <row r="13" spans="2:16" s="139" customFormat="1" ht="44.25" customHeight="1">
      <c r="B13" s="171" t="s">
        <v>11</v>
      </c>
      <c r="C13" s="171" t="s">
        <v>18</v>
      </c>
      <c r="D13" s="171" t="s">
        <v>19</v>
      </c>
      <c r="E13" s="171" t="s">
        <v>20</v>
      </c>
      <c r="F13" s="171" t="s">
        <v>27</v>
      </c>
      <c r="G13" s="171" t="s">
        <v>42</v>
      </c>
      <c r="H13" s="171" t="s">
        <v>43</v>
      </c>
      <c r="I13" s="171" t="s">
        <v>55</v>
      </c>
      <c r="J13" s="171" t="s">
        <v>53</v>
      </c>
      <c r="K13" s="171" t="s">
        <v>44</v>
      </c>
      <c r="L13" s="171" t="s">
        <v>54</v>
      </c>
    </row>
    <row r="14" spans="2:16" s="140" customFormat="1" ht="36.75" customHeight="1">
      <c r="B14" s="22">
        <v>2335</v>
      </c>
      <c r="C14" s="236" t="s">
        <v>12</v>
      </c>
      <c r="D14" s="51"/>
      <c r="E14" s="176"/>
      <c r="F14" s="175"/>
      <c r="G14" s="176"/>
      <c r="H14" s="173"/>
      <c r="I14" s="173"/>
      <c r="J14" s="19"/>
      <c r="K14" s="174"/>
      <c r="L14" s="254">
        <f>SUM(K15:K28)</f>
        <v>362160152</v>
      </c>
    </row>
    <row r="15" spans="2:16" s="140" customFormat="1" ht="36.75" customHeight="1">
      <c r="B15" s="229">
        <v>233595</v>
      </c>
      <c r="C15" s="233" t="s">
        <v>83</v>
      </c>
      <c r="D15" s="253">
        <v>43023552</v>
      </c>
      <c r="E15" s="176" t="s">
        <v>126</v>
      </c>
      <c r="F15" s="257" t="s">
        <v>137</v>
      </c>
      <c r="G15" s="176" t="s">
        <v>84</v>
      </c>
      <c r="H15" s="244">
        <v>43678</v>
      </c>
      <c r="I15" s="210">
        <v>125</v>
      </c>
      <c r="J15" s="274" t="s">
        <v>125</v>
      </c>
      <c r="K15" s="232">
        <v>242032202</v>
      </c>
      <c r="L15" s="232"/>
    </row>
    <row r="16" spans="2:16" s="140" customFormat="1" ht="36.75" customHeight="1">
      <c r="B16" s="229">
        <v>233595</v>
      </c>
      <c r="C16" s="233" t="s">
        <v>85</v>
      </c>
      <c r="D16" s="253">
        <v>8414272</v>
      </c>
      <c r="E16" s="176" t="s">
        <v>81</v>
      </c>
      <c r="F16" s="257" t="s">
        <v>145</v>
      </c>
      <c r="G16" s="176" t="s">
        <v>88</v>
      </c>
      <c r="H16" s="244">
        <v>43465</v>
      </c>
      <c r="I16" s="266">
        <v>338</v>
      </c>
      <c r="J16" s="274" t="s">
        <v>125</v>
      </c>
      <c r="K16" s="275">
        <v>15600000</v>
      </c>
      <c r="L16" s="232"/>
    </row>
    <row r="17" spans="2:14" s="140" customFormat="1" ht="36.75" customHeight="1">
      <c r="B17" s="229">
        <v>233595</v>
      </c>
      <c r="C17" s="233" t="s">
        <v>85</v>
      </c>
      <c r="D17" s="253">
        <v>8414272</v>
      </c>
      <c r="E17" s="176" t="s">
        <v>81</v>
      </c>
      <c r="F17" s="257" t="s">
        <v>145</v>
      </c>
      <c r="G17" s="176" t="s">
        <v>88</v>
      </c>
      <c r="H17" s="244">
        <v>43496</v>
      </c>
      <c r="I17" s="266">
        <v>307</v>
      </c>
      <c r="J17" s="274" t="s">
        <v>125</v>
      </c>
      <c r="K17" s="275">
        <v>650000</v>
      </c>
      <c r="L17" s="232"/>
    </row>
    <row r="18" spans="2:14" s="140" customFormat="1" ht="36.75" customHeight="1">
      <c r="B18" s="229">
        <v>233595</v>
      </c>
      <c r="C18" s="233" t="s">
        <v>85</v>
      </c>
      <c r="D18" s="253">
        <v>8414272</v>
      </c>
      <c r="E18" s="176" t="s">
        <v>81</v>
      </c>
      <c r="F18" s="257" t="s">
        <v>145</v>
      </c>
      <c r="G18" s="176" t="s">
        <v>88</v>
      </c>
      <c r="H18" s="244">
        <v>43524</v>
      </c>
      <c r="I18" s="266">
        <v>279</v>
      </c>
      <c r="J18" s="274" t="s">
        <v>125</v>
      </c>
      <c r="K18" s="275">
        <v>650000</v>
      </c>
      <c r="L18" s="232"/>
    </row>
    <row r="19" spans="2:14" s="140" customFormat="1" ht="36.75" customHeight="1">
      <c r="B19" s="229">
        <v>233595</v>
      </c>
      <c r="C19" s="233" t="s">
        <v>85</v>
      </c>
      <c r="D19" s="253">
        <v>8414272</v>
      </c>
      <c r="E19" s="176" t="s">
        <v>81</v>
      </c>
      <c r="F19" s="257" t="s">
        <v>145</v>
      </c>
      <c r="G19" s="176" t="s">
        <v>88</v>
      </c>
      <c r="H19" s="244">
        <v>43555</v>
      </c>
      <c r="I19" s="266">
        <v>248</v>
      </c>
      <c r="J19" s="274" t="s">
        <v>125</v>
      </c>
      <c r="K19" s="275">
        <v>650000</v>
      </c>
      <c r="L19" s="232"/>
    </row>
    <row r="20" spans="2:14" s="140" customFormat="1" ht="36.75" customHeight="1">
      <c r="B20" s="229">
        <v>233595</v>
      </c>
      <c r="C20" s="233" t="s">
        <v>85</v>
      </c>
      <c r="D20" s="253">
        <v>8414272</v>
      </c>
      <c r="E20" s="176" t="s">
        <v>81</v>
      </c>
      <c r="F20" s="257" t="s">
        <v>145</v>
      </c>
      <c r="G20" s="176" t="s">
        <v>88</v>
      </c>
      <c r="H20" s="244">
        <v>43585</v>
      </c>
      <c r="I20" s="266">
        <v>218</v>
      </c>
      <c r="J20" s="274" t="s">
        <v>125</v>
      </c>
      <c r="K20" s="275">
        <v>650000</v>
      </c>
      <c r="L20" s="232"/>
    </row>
    <row r="21" spans="2:14" s="140" customFormat="1" ht="36.75" customHeight="1">
      <c r="B21" s="229">
        <v>233595</v>
      </c>
      <c r="C21" s="233" t="s">
        <v>85</v>
      </c>
      <c r="D21" s="253">
        <v>8414272</v>
      </c>
      <c r="E21" s="176" t="s">
        <v>81</v>
      </c>
      <c r="F21" s="257" t="s">
        <v>145</v>
      </c>
      <c r="G21" s="176" t="s">
        <v>88</v>
      </c>
      <c r="H21" s="244">
        <v>43616</v>
      </c>
      <c r="I21" s="266">
        <v>187</v>
      </c>
      <c r="J21" s="274" t="s">
        <v>125</v>
      </c>
      <c r="K21" s="275">
        <v>650000</v>
      </c>
      <c r="L21" s="232"/>
      <c r="M21" s="270"/>
      <c r="N21" s="271"/>
    </row>
    <row r="22" spans="2:14" s="140" customFormat="1" ht="36.75" customHeight="1">
      <c r="B22" s="229">
        <v>233595</v>
      </c>
      <c r="C22" s="233" t="s">
        <v>85</v>
      </c>
      <c r="D22" s="253">
        <v>8414272</v>
      </c>
      <c r="E22" s="176" t="s">
        <v>81</v>
      </c>
      <c r="F22" s="257" t="s">
        <v>145</v>
      </c>
      <c r="G22" s="176" t="s">
        <v>88</v>
      </c>
      <c r="H22" s="244">
        <v>43646</v>
      </c>
      <c r="I22" s="266">
        <v>157</v>
      </c>
      <c r="J22" s="274" t="s">
        <v>125</v>
      </c>
      <c r="K22" s="275">
        <v>650000</v>
      </c>
      <c r="L22" s="232"/>
    </row>
    <row r="23" spans="2:14" s="140" customFormat="1" ht="36.75" customHeight="1">
      <c r="B23" s="229">
        <v>233595</v>
      </c>
      <c r="C23" s="233" t="s">
        <v>85</v>
      </c>
      <c r="D23" s="253">
        <v>8414272</v>
      </c>
      <c r="E23" s="176" t="s">
        <v>81</v>
      </c>
      <c r="F23" s="257" t="s">
        <v>145</v>
      </c>
      <c r="G23" s="176" t="s">
        <v>88</v>
      </c>
      <c r="H23" s="244">
        <v>43677</v>
      </c>
      <c r="I23" s="266">
        <v>126</v>
      </c>
      <c r="J23" s="274" t="s">
        <v>125</v>
      </c>
      <c r="K23" s="275">
        <v>650000</v>
      </c>
      <c r="L23" s="232"/>
    </row>
    <row r="24" spans="2:14" s="140" customFormat="1" ht="36.75" customHeight="1">
      <c r="B24" s="229">
        <v>233595</v>
      </c>
      <c r="C24" s="233" t="s">
        <v>85</v>
      </c>
      <c r="D24" s="253">
        <v>8414272</v>
      </c>
      <c r="E24" s="176" t="s">
        <v>81</v>
      </c>
      <c r="F24" s="257" t="s">
        <v>145</v>
      </c>
      <c r="G24" s="176" t="s">
        <v>88</v>
      </c>
      <c r="H24" s="244">
        <v>43708</v>
      </c>
      <c r="I24" s="266">
        <v>95</v>
      </c>
      <c r="J24" s="274" t="s">
        <v>125</v>
      </c>
      <c r="K24" s="275">
        <v>650000</v>
      </c>
      <c r="L24" s="232"/>
    </row>
    <row r="25" spans="2:14" s="140" customFormat="1" ht="36.75" customHeight="1">
      <c r="B25" s="229">
        <v>233595</v>
      </c>
      <c r="C25" s="233" t="s">
        <v>85</v>
      </c>
      <c r="D25" s="253">
        <v>8414272</v>
      </c>
      <c r="E25" s="176" t="s">
        <v>81</v>
      </c>
      <c r="F25" s="257" t="s">
        <v>145</v>
      </c>
      <c r="G25" s="176" t="s">
        <v>88</v>
      </c>
      <c r="H25" s="244">
        <v>43739</v>
      </c>
      <c r="I25" s="266">
        <v>64</v>
      </c>
      <c r="J25" s="274"/>
      <c r="K25" s="275">
        <v>650000</v>
      </c>
      <c r="L25" s="232"/>
    </row>
    <row r="26" spans="2:14" s="140" customFormat="1" ht="36.75" customHeight="1">
      <c r="B26" s="229">
        <v>233595</v>
      </c>
      <c r="C26" s="233" t="s">
        <v>85</v>
      </c>
      <c r="D26" s="253">
        <v>8414272</v>
      </c>
      <c r="E26" s="176" t="s">
        <v>81</v>
      </c>
      <c r="F26" s="257" t="s">
        <v>145</v>
      </c>
      <c r="G26" s="176" t="s">
        <v>88</v>
      </c>
      <c r="H26" s="244">
        <v>43769</v>
      </c>
      <c r="I26" s="266">
        <v>34</v>
      </c>
      <c r="J26" s="274"/>
      <c r="K26" s="275">
        <v>1818975</v>
      </c>
      <c r="L26" s="232"/>
    </row>
    <row r="27" spans="2:14" s="140" customFormat="1" ht="36.75" customHeight="1">
      <c r="B27" s="229">
        <v>233595</v>
      </c>
      <c r="C27" s="233" t="s">
        <v>85</v>
      </c>
      <c r="D27" s="253">
        <v>8414272</v>
      </c>
      <c r="E27" s="176" t="s">
        <v>81</v>
      </c>
      <c r="F27" s="257" t="s">
        <v>145</v>
      </c>
      <c r="G27" s="176" t="s">
        <v>88</v>
      </c>
      <c r="H27" s="244">
        <v>43799</v>
      </c>
      <c r="I27" s="266">
        <v>4</v>
      </c>
      <c r="J27" s="274"/>
      <c r="K27" s="275">
        <v>1818975</v>
      </c>
      <c r="L27" s="232"/>
    </row>
    <row r="28" spans="2:14" s="140" customFormat="1" ht="36.75" customHeight="1">
      <c r="B28" s="229">
        <v>233595</v>
      </c>
      <c r="C28" s="233" t="s">
        <v>86</v>
      </c>
      <c r="D28" s="253">
        <v>43416212</v>
      </c>
      <c r="E28" s="176" t="s">
        <v>126</v>
      </c>
      <c r="F28" s="257" t="s">
        <v>138</v>
      </c>
      <c r="G28" s="176" t="s">
        <v>87</v>
      </c>
      <c r="H28" s="244">
        <v>43708</v>
      </c>
      <c r="I28" s="266">
        <v>95</v>
      </c>
      <c r="J28" s="274" t="s">
        <v>125</v>
      </c>
      <c r="K28" s="275">
        <v>95040000</v>
      </c>
      <c r="L28" s="232"/>
    </row>
    <row r="29" spans="2:14" s="140" customFormat="1" ht="36.75" customHeight="1">
      <c r="B29" s="22">
        <v>2355</v>
      </c>
      <c r="C29" s="236" t="s">
        <v>89</v>
      </c>
      <c r="D29" s="253"/>
      <c r="E29" s="251"/>
      <c r="F29" s="230"/>
      <c r="G29" s="176"/>
      <c r="H29" s="244"/>
      <c r="I29" s="266"/>
      <c r="J29" s="275"/>
      <c r="K29" s="275"/>
      <c r="L29" s="254">
        <f>SUM(K30:K37)</f>
        <v>363795000</v>
      </c>
    </row>
    <row r="30" spans="2:14" s="140" customFormat="1" ht="36.75" customHeight="1">
      <c r="B30" s="19">
        <v>235505</v>
      </c>
      <c r="C30" s="233" t="s">
        <v>85</v>
      </c>
      <c r="D30" s="253">
        <v>8414272</v>
      </c>
      <c r="E30" s="176" t="s">
        <v>81</v>
      </c>
      <c r="F30" s="257" t="s">
        <v>145</v>
      </c>
      <c r="G30" s="176" t="s">
        <v>88</v>
      </c>
      <c r="H30" s="244">
        <v>42735</v>
      </c>
      <c r="I30" s="266">
        <v>1068</v>
      </c>
      <c r="J30" s="276" t="s">
        <v>125</v>
      </c>
      <c r="K30" s="275">
        <v>130000000</v>
      </c>
      <c r="L30" s="232"/>
    </row>
    <row r="31" spans="2:14" s="140" customFormat="1" ht="36.75" customHeight="1">
      <c r="B31" s="19">
        <v>235505</v>
      </c>
      <c r="C31" s="233" t="s">
        <v>85</v>
      </c>
      <c r="D31" s="253">
        <v>8414272</v>
      </c>
      <c r="E31" s="176" t="s">
        <v>81</v>
      </c>
      <c r="F31" s="257" t="s">
        <v>145</v>
      </c>
      <c r="G31" s="176" t="s">
        <v>88</v>
      </c>
      <c r="H31" s="244">
        <v>43711</v>
      </c>
      <c r="I31" s="266">
        <v>92</v>
      </c>
      <c r="J31" s="276"/>
      <c r="K31" s="275">
        <v>3695000</v>
      </c>
      <c r="L31" s="232"/>
    </row>
    <row r="32" spans="2:14" s="140" customFormat="1" ht="36.75" customHeight="1">
      <c r="B32" s="19">
        <v>235505</v>
      </c>
      <c r="C32" s="233" t="s">
        <v>85</v>
      </c>
      <c r="D32" s="253">
        <v>8414272</v>
      </c>
      <c r="E32" s="176" t="s">
        <v>81</v>
      </c>
      <c r="F32" s="257" t="s">
        <v>145</v>
      </c>
      <c r="G32" s="176" t="s">
        <v>88</v>
      </c>
      <c r="H32" s="244">
        <v>43711</v>
      </c>
      <c r="I32" s="266">
        <v>92</v>
      </c>
      <c r="J32" s="276"/>
      <c r="K32" s="275">
        <v>690000</v>
      </c>
      <c r="L32" s="232"/>
    </row>
    <row r="33" spans="2:12" s="140" customFormat="1" ht="36.75" customHeight="1">
      <c r="B33" s="19">
        <v>235505</v>
      </c>
      <c r="C33" s="233" t="s">
        <v>85</v>
      </c>
      <c r="D33" s="253">
        <v>8414272</v>
      </c>
      <c r="E33" s="176" t="s">
        <v>81</v>
      </c>
      <c r="F33" s="257" t="s">
        <v>145</v>
      </c>
      <c r="G33" s="176" t="s">
        <v>88</v>
      </c>
      <c r="H33" s="244">
        <v>43714</v>
      </c>
      <c r="I33" s="266">
        <v>89</v>
      </c>
      <c r="J33" s="276"/>
      <c r="K33" s="275">
        <v>3010000</v>
      </c>
      <c r="L33" s="232"/>
    </row>
    <row r="34" spans="2:12" s="140" customFormat="1" ht="36.75" customHeight="1">
      <c r="B34" s="19">
        <v>235505</v>
      </c>
      <c r="C34" s="233" t="s">
        <v>85</v>
      </c>
      <c r="D34" s="253">
        <v>8414272</v>
      </c>
      <c r="E34" s="176" t="s">
        <v>81</v>
      </c>
      <c r="F34" s="257" t="s">
        <v>145</v>
      </c>
      <c r="G34" s="176" t="s">
        <v>88</v>
      </c>
      <c r="H34" s="244">
        <v>43721</v>
      </c>
      <c r="I34" s="266">
        <v>82</v>
      </c>
      <c r="J34" s="276"/>
      <c r="K34" s="275">
        <v>100000000</v>
      </c>
      <c r="L34" s="232"/>
    </row>
    <row r="35" spans="2:12" s="140" customFormat="1" ht="36.75" customHeight="1">
      <c r="B35" s="19">
        <v>235505</v>
      </c>
      <c r="C35" s="233" t="s">
        <v>85</v>
      </c>
      <c r="D35" s="253">
        <v>8414272</v>
      </c>
      <c r="E35" s="176" t="s">
        <v>81</v>
      </c>
      <c r="F35" s="257" t="s">
        <v>145</v>
      </c>
      <c r="G35" s="176" t="s">
        <v>88</v>
      </c>
      <c r="H35" s="244">
        <v>43724</v>
      </c>
      <c r="I35" s="266">
        <v>79</v>
      </c>
      <c r="J35" s="276"/>
      <c r="K35" s="275">
        <v>125000000</v>
      </c>
      <c r="L35" s="232"/>
    </row>
    <row r="36" spans="2:12" s="140" customFormat="1" ht="36.75" customHeight="1">
      <c r="B36" s="19">
        <v>235505</v>
      </c>
      <c r="C36" s="233" t="s">
        <v>85</v>
      </c>
      <c r="D36" s="253">
        <v>8414272</v>
      </c>
      <c r="E36" s="176" t="s">
        <v>81</v>
      </c>
      <c r="F36" s="257" t="s">
        <v>145</v>
      </c>
      <c r="G36" s="176" t="s">
        <v>88</v>
      </c>
      <c r="H36" s="244">
        <v>43730</v>
      </c>
      <c r="I36" s="266">
        <v>73</v>
      </c>
      <c r="J36" s="276"/>
      <c r="K36" s="275">
        <v>600000</v>
      </c>
      <c r="L36" s="232"/>
    </row>
    <row r="37" spans="2:12" s="140" customFormat="1" ht="36.75" customHeight="1">
      <c r="B37" s="19">
        <v>235505</v>
      </c>
      <c r="C37" s="233" t="s">
        <v>85</v>
      </c>
      <c r="D37" s="253">
        <v>8414272</v>
      </c>
      <c r="E37" s="176" t="s">
        <v>81</v>
      </c>
      <c r="F37" s="257" t="s">
        <v>145</v>
      </c>
      <c r="G37" s="176" t="s">
        <v>88</v>
      </c>
      <c r="H37" s="244">
        <v>43733</v>
      </c>
      <c r="I37" s="266">
        <v>70</v>
      </c>
      <c r="J37" s="276"/>
      <c r="K37" s="275">
        <v>800000</v>
      </c>
      <c r="L37" s="232"/>
    </row>
    <row r="38" spans="2:12" s="140" customFormat="1" ht="36.75" customHeight="1">
      <c r="B38" s="22">
        <v>2360</v>
      </c>
      <c r="C38" s="236" t="s">
        <v>90</v>
      </c>
      <c r="D38" s="253"/>
      <c r="E38" s="251"/>
      <c r="F38" s="230"/>
      <c r="G38" s="176"/>
      <c r="H38" s="231"/>
      <c r="I38" s="266"/>
      <c r="J38" s="275"/>
      <c r="K38" s="275"/>
      <c r="L38" s="254">
        <f>SUM(K39:K41)</f>
        <v>200000000</v>
      </c>
    </row>
    <row r="39" spans="2:12" s="140" customFormat="1" ht="36.75" customHeight="1">
      <c r="B39" s="19">
        <v>236005</v>
      </c>
      <c r="C39" s="233" t="s">
        <v>91</v>
      </c>
      <c r="D39" s="253">
        <v>8415759</v>
      </c>
      <c r="E39" s="176" t="s">
        <v>126</v>
      </c>
      <c r="F39" s="257" t="s">
        <v>139</v>
      </c>
      <c r="G39" s="176" t="s">
        <v>88</v>
      </c>
      <c r="H39" s="244">
        <v>42369</v>
      </c>
      <c r="I39" s="266">
        <v>1433</v>
      </c>
      <c r="J39" s="276" t="s">
        <v>125</v>
      </c>
      <c r="K39" s="275">
        <v>91200000</v>
      </c>
      <c r="L39" s="232"/>
    </row>
    <row r="40" spans="2:12" s="140" customFormat="1" ht="36.75" customHeight="1">
      <c r="B40" s="19">
        <v>236005</v>
      </c>
      <c r="C40" s="233" t="s">
        <v>168</v>
      </c>
      <c r="D40" s="253">
        <v>21604235</v>
      </c>
      <c r="E40" s="176" t="s">
        <v>126</v>
      </c>
      <c r="F40" s="257" t="s">
        <v>139</v>
      </c>
      <c r="G40" s="176" t="s">
        <v>88</v>
      </c>
      <c r="H40" s="244">
        <v>42369</v>
      </c>
      <c r="I40" s="266">
        <v>1433</v>
      </c>
      <c r="J40" s="276" t="s">
        <v>125</v>
      </c>
      <c r="K40" s="275">
        <v>3200000</v>
      </c>
      <c r="L40" s="232"/>
    </row>
    <row r="41" spans="2:12" s="140" customFormat="1" ht="36.75" customHeight="1">
      <c r="B41" s="19">
        <v>236005</v>
      </c>
      <c r="C41" s="233" t="s">
        <v>85</v>
      </c>
      <c r="D41" s="253">
        <v>8414272</v>
      </c>
      <c r="E41" s="176" t="s">
        <v>81</v>
      </c>
      <c r="F41" s="257" t="s">
        <v>145</v>
      </c>
      <c r="G41" s="176" t="s">
        <v>88</v>
      </c>
      <c r="H41" s="244">
        <v>42369</v>
      </c>
      <c r="I41" s="266">
        <v>1433</v>
      </c>
      <c r="J41" s="276" t="s">
        <v>125</v>
      </c>
      <c r="K41" s="275">
        <v>105600000</v>
      </c>
      <c r="L41" s="232"/>
    </row>
    <row r="42" spans="2:12" s="140" customFormat="1" ht="36.75" customHeight="1">
      <c r="B42" s="287" t="s">
        <v>166</v>
      </c>
      <c r="C42" s="288"/>
      <c r="D42" s="288"/>
      <c r="E42" s="288"/>
      <c r="F42" s="288"/>
      <c r="G42" s="288"/>
      <c r="H42" s="288"/>
      <c r="I42" s="288"/>
      <c r="J42" s="288"/>
      <c r="K42" s="288"/>
      <c r="L42" s="289"/>
    </row>
    <row r="43" spans="2:12" s="140" customFormat="1" ht="36.75" customHeight="1">
      <c r="B43" s="293" t="s">
        <v>164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5"/>
    </row>
    <row r="44" spans="2:12" s="140" customFormat="1" ht="36.75" customHeight="1">
      <c r="B44" s="290" t="s">
        <v>102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2"/>
    </row>
    <row r="45" spans="2:12" s="140" customFormat="1" ht="36.75" customHeight="1">
      <c r="B45" s="95" t="s">
        <v>10</v>
      </c>
      <c r="C45" s="158"/>
      <c r="D45" s="3"/>
      <c r="E45" s="3"/>
      <c r="F45" s="3"/>
      <c r="G45" s="63"/>
      <c r="H45" s="136"/>
      <c r="I45" s="136"/>
      <c r="J45" s="3"/>
      <c r="K45" s="142"/>
      <c r="L45" s="145"/>
    </row>
    <row r="46" spans="2:12" s="140" customFormat="1" ht="36.75" customHeight="1">
      <c r="B46" s="97" t="s">
        <v>45</v>
      </c>
      <c r="C46" s="159"/>
      <c r="D46" s="3"/>
      <c r="E46" s="3"/>
      <c r="F46" s="3"/>
      <c r="G46" s="63"/>
      <c r="H46" s="136"/>
      <c r="I46" s="136"/>
      <c r="J46" s="3"/>
      <c r="K46" s="142"/>
      <c r="L46" s="145"/>
    </row>
    <row r="47" spans="2:12" s="140" customFormat="1" ht="36.75" customHeight="1">
      <c r="B47" s="98" t="s">
        <v>171</v>
      </c>
      <c r="C47" s="160"/>
      <c r="D47" s="146"/>
      <c r="E47" s="146"/>
      <c r="F47" s="146"/>
      <c r="G47" s="147"/>
      <c r="H47" s="148"/>
      <c r="I47" s="148"/>
      <c r="J47" s="146"/>
      <c r="K47" s="149"/>
      <c r="L47" s="115" t="s">
        <v>2</v>
      </c>
    </row>
    <row r="48" spans="2:12" s="140" customFormat="1" ht="36.75" customHeight="1">
      <c r="B48" s="22">
        <v>2365</v>
      </c>
      <c r="C48" s="236" t="s">
        <v>63</v>
      </c>
      <c r="D48" s="172"/>
      <c r="E48" s="172"/>
      <c r="F48" s="172"/>
      <c r="G48" s="176"/>
      <c r="H48" s="173"/>
      <c r="I48" s="266"/>
      <c r="J48" s="277"/>
      <c r="K48" s="278"/>
      <c r="L48" s="254">
        <f>+K49</f>
        <v>990323</v>
      </c>
    </row>
    <row r="49" spans="2:23" s="140" customFormat="1" ht="36.75" customHeight="1">
      <c r="B49" s="19"/>
      <c r="C49" s="233" t="s">
        <v>64</v>
      </c>
      <c r="D49" s="253">
        <v>800197268</v>
      </c>
      <c r="E49" s="176" t="s">
        <v>81</v>
      </c>
      <c r="F49" s="257" t="s">
        <v>124</v>
      </c>
      <c r="G49" s="176" t="s">
        <v>88</v>
      </c>
      <c r="H49" s="234">
        <v>43799</v>
      </c>
      <c r="I49" s="266">
        <v>4</v>
      </c>
      <c r="J49" s="277"/>
      <c r="K49" s="279">
        <v>990323</v>
      </c>
      <c r="L49" s="242"/>
    </row>
    <row r="50" spans="2:23" s="140" customFormat="1" ht="36.75" customHeight="1">
      <c r="B50" s="22">
        <v>2370</v>
      </c>
      <c r="C50" s="236" t="s">
        <v>61</v>
      </c>
      <c r="D50" s="51"/>
      <c r="E50" s="176"/>
      <c r="F50" s="175"/>
      <c r="G50" s="176"/>
      <c r="H50" s="173"/>
      <c r="I50" s="280"/>
      <c r="J50" s="261"/>
      <c r="K50" s="281"/>
      <c r="L50" s="254">
        <f>SUM(K51:K55)</f>
        <v>415200</v>
      </c>
    </row>
    <row r="51" spans="2:23" s="140" customFormat="1" ht="36.75" customHeight="1">
      <c r="B51" s="19">
        <v>237005</v>
      </c>
      <c r="C51" s="233" t="s">
        <v>92</v>
      </c>
      <c r="D51" s="253">
        <v>900156264</v>
      </c>
      <c r="E51" s="176" t="s">
        <v>126</v>
      </c>
      <c r="F51" s="175" t="s">
        <v>146</v>
      </c>
      <c r="G51" s="176" t="s">
        <v>88</v>
      </c>
      <c r="H51" s="244">
        <v>43799</v>
      </c>
      <c r="I51" s="266">
        <v>4</v>
      </c>
      <c r="J51" s="261"/>
      <c r="K51" s="282">
        <v>33200</v>
      </c>
      <c r="L51" s="216"/>
    </row>
    <row r="52" spans="2:23" s="140" customFormat="1" ht="36.75" customHeight="1">
      <c r="B52" s="19">
        <v>237005</v>
      </c>
      <c r="C52" s="233" t="s">
        <v>93</v>
      </c>
      <c r="D52" s="253">
        <v>805000427</v>
      </c>
      <c r="E52" s="176" t="s">
        <v>126</v>
      </c>
      <c r="F52" s="175" t="s">
        <v>163</v>
      </c>
      <c r="G52" s="176" t="s">
        <v>88</v>
      </c>
      <c r="H52" s="244">
        <v>43799</v>
      </c>
      <c r="I52" s="266">
        <v>4</v>
      </c>
      <c r="J52" s="261"/>
      <c r="K52" s="282">
        <v>33200</v>
      </c>
      <c r="L52" s="219"/>
    </row>
    <row r="53" spans="2:23" s="140" customFormat="1" ht="36.75" customHeight="1">
      <c r="B53" s="19">
        <v>237006</v>
      </c>
      <c r="C53" s="233" t="s">
        <v>94</v>
      </c>
      <c r="D53" s="253">
        <v>800256161</v>
      </c>
      <c r="E53" s="176" t="s">
        <v>126</v>
      </c>
      <c r="F53" s="175" t="s">
        <v>147</v>
      </c>
      <c r="G53" s="176" t="s">
        <v>88</v>
      </c>
      <c r="H53" s="244">
        <v>43799</v>
      </c>
      <c r="I53" s="266">
        <v>4</v>
      </c>
      <c r="J53" s="261"/>
      <c r="K53" s="282">
        <v>17400</v>
      </c>
      <c r="L53" s="219"/>
    </row>
    <row r="54" spans="2:23" s="140" customFormat="1" ht="36.75" customHeight="1">
      <c r="B54" s="19">
        <v>237010</v>
      </c>
      <c r="C54" s="233" t="s">
        <v>161</v>
      </c>
      <c r="D54" s="253">
        <v>890900841</v>
      </c>
      <c r="E54" s="176" t="s">
        <v>126</v>
      </c>
      <c r="F54" s="175" t="s">
        <v>162</v>
      </c>
      <c r="G54" s="176" t="s">
        <v>88</v>
      </c>
      <c r="H54" s="244">
        <v>43799</v>
      </c>
      <c r="I54" s="266">
        <v>4</v>
      </c>
      <c r="J54" s="261"/>
      <c r="K54" s="282">
        <v>66400</v>
      </c>
      <c r="L54" s="219"/>
    </row>
    <row r="55" spans="2:23" s="140" customFormat="1" ht="36.75" customHeight="1">
      <c r="B55" s="19">
        <v>238030</v>
      </c>
      <c r="C55" s="233" t="s">
        <v>95</v>
      </c>
      <c r="D55" s="253">
        <v>800138188</v>
      </c>
      <c r="E55" s="176" t="s">
        <v>126</v>
      </c>
      <c r="F55" s="175" t="s">
        <v>148</v>
      </c>
      <c r="G55" s="176" t="s">
        <v>88</v>
      </c>
      <c r="H55" s="244">
        <v>43799</v>
      </c>
      <c r="I55" s="266">
        <v>4</v>
      </c>
      <c r="J55" s="261"/>
      <c r="K55" s="282">
        <v>265000</v>
      </c>
      <c r="L55" s="219"/>
    </row>
    <row r="56" spans="2:23" s="140" customFormat="1" ht="29.25" customHeight="1">
      <c r="B56" s="22">
        <v>2380</v>
      </c>
      <c r="C56" s="236" t="s">
        <v>66</v>
      </c>
      <c r="D56" s="250"/>
      <c r="E56" s="176"/>
      <c r="F56" s="175"/>
      <c r="G56" s="176"/>
      <c r="H56" s="173"/>
      <c r="I56" s="280"/>
      <c r="J56" s="261"/>
      <c r="K56" s="282"/>
      <c r="L56" s="254">
        <f>SUM(K57:K66)</f>
        <v>1088007200</v>
      </c>
      <c r="M56" s="238"/>
    </row>
    <row r="57" spans="2:23" s="140" customFormat="1" ht="29.25" customHeight="1">
      <c r="B57" s="19">
        <v>238095</v>
      </c>
      <c r="C57" s="233" t="s">
        <v>98</v>
      </c>
      <c r="D57" s="253">
        <v>900343336</v>
      </c>
      <c r="E57" s="6" t="s">
        <v>126</v>
      </c>
      <c r="F57" s="257" t="s">
        <v>141</v>
      </c>
      <c r="G57" s="176" t="s">
        <v>88</v>
      </c>
      <c r="H57" s="244">
        <v>43465</v>
      </c>
      <c r="I57" s="266">
        <v>338</v>
      </c>
      <c r="J57" s="267" t="s">
        <v>125</v>
      </c>
      <c r="K57" s="268">
        <v>400000000</v>
      </c>
      <c r="L57" s="237"/>
    </row>
    <row r="58" spans="2:23" s="140" customFormat="1" ht="29.25" customHeight="1">
      <c r="B58" s="19">
        <v>238095</v>
      </c>
      <c r="C58" s="233" t="s">
        <v>99</v>
      </c>
      <c r="D58" s="253">
        <v>32491468</v>
      </c>
      <c r="E58" s="6" t="s">
        <v>126</v>
      </c>
      <c r="F58" s="257" t="s">
        <v>142</v>
      </c>
      <c r="G58" s="176" t="s">
        <v>88</v>
      </c>
      <c r="H58" s="244">
        <v>43465</v>
      </c>
      <c r="I58" s="266">
        <v>338</v>
      </c>
      <c r="J58" s="267" t="s">
        <v>125</v>
      </c>
      <c r="K58" s="268">
        <v>200000000</v>
      </c>
      <c r="L58" s="237"/>
    </row>
    <row r="59" spans="2:23" s="140" customFormat="1" ht="29.25" customHeight="1">
      <c r="B59" s="19">
        <v>238095</v>
      </c>
      <c r="C59" s="233" t="s">
        <v>100</v>
      </c>
      <c r="D59" s="253">
        <v>2369349</v>
      </c>
      <c r="E59" s="6" t="s">
        <v>126</v>
      </c>
      <c r="F59" s="257" t="s">
        <v>143</v>
      </c>
      <c r="G59" s="176" t="s">
        <v>88</v>
      </c>
      <c r="H59" s="244">
        <v>43465</v>
      </c>
      <c r="I59" s="266">
        <v>338</v>
      </c>
      <c r="J59" s="267" t="s">
        <v>125</v>
      </c>
      <c r="K59" s="268">
        <v>200000000</v>
      </c>
      <c r="L59" s="245"/>
    </row>
    <row r="60" spans="2:23" s="140" customFormat="1" ht="36.75" customHeight="1">
      <c r="B60" s="19">
        <v>238095</v>
      </c>
      <c r="C60" s="233" t="s">
        <v>101</v>
      </c>
      <c r="D60" s="253">
        <v>70548075</v>
      </c>
      <c r="E60" s="6" t="s">
        <v>140</v>
      </c>
      <c r="F60" s="257" t="s">
        <v>144</v>
      </c>
      <c r="G60" s="176" t="s">
        <v>88</v>
      </c>
      <c r="H60" s="244">
        <v>43495</v>
      </c>
      <c r="I60" s="266">
        <v>338</v>
      </c>
      <c r="J60" s="267" t="s">
        <v>125</v>
      </c>
      <c r="K60" s="268">
        <v>227300000</v>
      </c>
      <c r="L60" s="245"/>
    </row>
    <row r="61" spans="2:23" s="269" customFormat="1" ht="36.75" customHeight="1">
      <c r="B61" s="261">
        <v>238095</v>
      </c>
      <c r="C61" s="262" t="s">
        <v>64</v>
      </c>
      <c r="D61" s="263">
        <v>800197268</v>
      </c>
      <c r="E61" s="264" t="s">
        <v>81</v>
      </c>
      <c r="F61" s="265" t="s">
        <v>124</v>
      </c>
      <c r="G61" s="264" t="s">
        <v>88</v>
      </c>
      <c r="H61" s="283">
        <v>43465</v>
      </c>
      <c r="I61" s="266">
        <v>338</v>
      </c>
      <c r="J61" s="267" t="s">
        <v>125</v>
      </c>
      <c r="K61" s="268">
        <v>22854600</v>
      </c>
      <c r="L61" s="286" t="s">
        <v>169</v>
      </c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</row>
    <row r="62" spans="2:23" s="269" customFormat="1" ht="36.75" customHeight="1">
      <c r="B62" s="261">
        <v>238095</v>
      </c>
      <c r="C62" s="262" t="s">
        <v>64</v>
      </c>
      <c r="D62" s="263">
        <v>800197268</v>
      </c>
      <c r="E62" s="264" t="s">
        <v>81</v>
      </c>
      <c r="F62" s="265" t="s">
        <v>124</v>
      </c>
      <c r="G62" s="264" t="s">
        <v>88</v>
      </c>
      <c r="H62" s="283">
        <v>43465</v>
      </c>
      <c r="I62" s="266">
        <v>338</v>
      </c>
      <c r="J62" s="267" t="s">
        <v>125</v>
      </c>
      <c r="K62" s="268">
        <v>14241000</v>
      </c>
      <c r="L62" s="286" t="s">
        <v>170</v>
      </c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</row>
    <row r="63" spans="2:23" s="269" customFormat="1" ht="36.75" customHeight="1">
      <c r="B63" s="261">
        <v>238095</v>
      </c>
      <c r="C63" s="262" t="s">
        <v>64</v>
      </c>
      <c r="D63" s="263">
        <v>800197268</v>
      </c>
      <c r="E63" s="264" t="s">
        <v>81</v>
      </c>
      <c r="F63" s="265" t="s">
        <v>124</v>
      </c>
      <c r="G63" s="264" t="s">
        <v>88</v>
      </c>
      <c r="H63" s="283">
        <v>43708</v>
      </c>
      <c r="I63" s="266">
        <v>95</v>
      </c>
      <c r="J63" s="267" t="s">
        <v>125</v>
      </c>
      <c r="K63" s="268">
        <v>9941200</v>
      </c>
      <c r="L63" s="286" t="s">
        <v>169</v>
      </c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</row>
    <row r="64" spans="2:23" s="269" customFormat="1" ht="36.75" customHeight="1">
      <c r="B64" s="261">
        <v>238095</v>
      </c>
      <c r="C64" s="262" t="s">
        <v>64</v>
      </c>
      <c r="D64" s="263">
        <v>800197268</v>
      </c>
      <c r="E64" s="264" t="s">
        <v>81</v>
      </c>
      <c r="F64" s="265" t="s">
        <v>124</v>
      </c>
      <c r="G64" s="264" t="s">
        <v>88</v>
      </c>
      <c r="H64" s="283">
        <v>43708</v>
      </c>
      <c r="I64" s="266">
        <v>95</v>
      </c>
      <c r="J64" s="267" t="s">
        <v>125</v>
      </c>
      <c r="K64" s="268">
        <v>7540000</v>
      </c>
      <c r="L64" s="286" t="s">
        <v>170</v>
      </c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</row>
    <row r="65" spans="2:23" s="269" customFormat="1" ht="36.75" customHeight="1">
      <c r="B65" s="261">
        <v>238095</v>
      </c>
      <c r="C65" s="262" t="s">
        <v>64</v>
      </c>
      <c r="D65" s="263">
        <v>800197268</v>
      </c>
      <c r="E65" s="264" t="s">
        <v>81</v>
      </c>
      <c r="F65" s="265" t="s">
        <v>124</v>
      </c>
      <c r="G65" s="264" t="s">
        <v>88</v>
      </c>
      <c r="H65" s="283">
        <v>43799</v>
      </c>
      <c r="I65" s="266">
        <v>4</v>
      </c>
      <c r="J65" s="267"/>
      <c r="K65" s="268">
        <v>2512400</v>
      </c>
      <c r="L65" s="286" t="s">
        <v>169</v>
      </c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</row>
    <row r="66" spans="2:23" s="269" customFormat="1" ht="36.75" customHeight="1">
      <c r="B66" s="261">
        <v>238095</v>
      </c>
      <c r="C66" s="262" t="s">
        <v>64</v>
      </c>
      <c r="D66" s="263">
        <v>800197268</v>
      </c>
      <c r="E66" s="264" t="s">
        <v>81</v>
      </c>
      <c r="F66" s="265" t="s">
        <v>124</v>
      </c>
      <c r="G66" s="264" t="s">
        <v>88</v>
      </c>
      <c r="H66" s="283">
        <v>43799</v>
      </c>
      <c r="I66" s="266">
        <v>4</v>
      </c>
      <c r="J66" s="267"/>
      <c r="K66" s="268">
        <v>3618000</v>
      </c>
      <c r="L66" s="286" t="s">
        <v>170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</row>
    <row r="67" spans="2:23" s="140" customFormat="1" ht="36.75" customHeight="1">
      <c r="B67" s="221" t="s">
        <v>59</v>
      </c>
      <c r="C67" s="222"/>
      <c r="D67" s="223"/>
      <c r="E67" s="220"/>
      <c r="F67" s="175"/>
      <c r="G67" s="176"/>
      <c r="H67" s="173"/>
      <c r="I67" s="173"/>
      <c r="J67" s="170">
        <f>SUM(J15:J64)</f>
        <v>0</v>
      </c>
      <c r="K67" s="170">
        <f>SUM(K15:K66)</f>
        <v>2015367875</v>
      </c>
      <c r="L67" s="170">
        <f>SUM(L14:L64)</f>
        <v>2015367875</v>
      </c>
    </row>
    <row r="68" spans="2:23" s="140" customFormat="1" ht="36.75" customHeight="1">
      <c r="B68" s="224" t="s">
        <v>60</v>
      </c>
      <c r="C68" s="225"/>
      <c r="D68" s="225"/>
      <c r="E68" s="226"/>
      <c r="F68" s="134"/>
      <c r="G68" s="135"/>
      <c r="H68" s="169"/>
      <c r="I68" s="169"/>
      <c r="J68" s="170"/>
      <c r="K68" s="170">
        <f>+K67</f>
        <v>2015367875</v>
      </c>
      <c r="L68" s="170">
        <f>+L67</f>
        <v>2015367875</v>
      </c>
    </row>
    <row r="69" spans="2:23" s="140" customFormat="1" ht="36.75" customHeight="1">
      <c r="B69" s="141"/>
      <c r="C69" s="3"/>
      <c r="D69" s="3"/>
      <c r="E69" s="3"/>
      <c r="F69" s="63"/>
      <c r="G69" s="136"/>
      <c r="H69" s="136"/>
      <c r="I69" s="3"/>
      <c r="J69" s="142"/>
      <c r="K69" s="143"/>
    </row>
    <row r="70" spans="2:23" s="140" customFormat="1" ht="15.75" customHeight="1">
      <c r="B70" s="141"/>
      <c r="C70" s="3"/>
      <c r="D70" s="3"/>
      <c r="E70" s="3"/>
      <c r="F70" s="63"/>
      <c r="G70" s="136"/>
      <c r="H70" s="136"/>
      <c r="I70" s="3"/>
      <c r="J70" s="142"/>
      <c r="K70" s="143"/>
    </row>
    <row r="71" spans="2:23" s="140" customFormat="1" ht="15.75" customHeight="1">
      <c r="B71" s="141"/>
      <c r="C71" s="3"/>
      <c r="D71" s="3"/>
      <c r="E71" s="3"/>
      <c r="F71" s="63"/>
      <c r="G71" s="136"/>
      <c r="H71" s="136"/>
      <c r="I71" s="3"/>
      <c r="J71" s="142"/>
      <c r="K71" s="143"/>
    </row>
    <row r="72" spans="2:23" s="140" customFormat="1" ht="15.75" customHeight="1">
      <c r="B72" s="141"/>
      <c r="C72" s="3"/>
      <c r="D72" s="3"/>
      <c r="E72" s="3"/>
      <c r="F72" s="63"/>
      <c r="G72" s="136"/>
      <c r="H72" s="136"/>
      <c r="I72" s="3"/>
      <c r="J72" s="142"/>
      <c r="K72" s="272"/>
    </row>
    <row r="73" spans="2:23" s="140" customFormat="1" ht="15.75" customHeight="1">
      <c r="B73" s="141"/>
      <c r="C73" s="3"/>
      <c r="D73" s="3"/>
      <c r="E73" s="3"/>
      <c r="F73" s="63"/>
      <c r="G73" s="136"/>
      <c r="H73" s="136"/>
      <c r="I73" s="3"/>
      <c r="J73" s="142"/>
      <c r="K73" s="143"/>
    </row>
    <row r="74" spans="2:23" s="140" customFormat="1" ht="15.75" customHeight="1">
      <c r="B74" s="141"/>
      <c r="C74" s="146"/>
      <c r="D74" s="3"/>
      <c r="E74" s="3"/>
      <c r="F74" s="147"/>
      <c r="G74" s="148"/>
      <c r="H74" s="136"/>
      <c r="I74" s="3"/>
      <c r="J74" s="149"/>
      <c r="K74" s="260"/>
    </row>
    <row r="75" spans="2:23" s="140" customFormat="1" ht="15.75" customHeight="1">
      <c r="B75" s="141"/>
      <c r="C75" s="57" t="s">
        <v>85</v>
      </c>
      <c r="D75" s="3"/>
      <c r="E75" s="3"/>
      <c r="F75" s="246" t="s">
        <v>130</v>
      </c>
      <c r="J75" s="246" t="s">
        <v>151</v>
      </c>
    </row>
    <row r="76" spans="2:23" s="140" customFormat="1" ht="15.75" customHeight="1">
      <c r="B76" s="141"/>
      <c r="C76" s="73" t="s">
        <v>52</v>
      </c>
      <c r="D76" s="136"/>
      <c r="E76" s="136"/>
      <c r="F76" s="259" t="s">
        <v>131</v>
      </c>
      <c r="H76" s="143"/>
      <c r="J76" s="246" t="s">
        <v>152</v>
      </c>
    </row>
    <row r="77" spans="2:23" s="140" customFormat="1" ht="15.75" customHeight="1">
      <c r="B77" s="141"/>
      <c r="C77" s="73" t="s">
        <v>133</v>
      </c>
      <c r="D77" s="136"/>
      <c r="E77" s="136"/>
      <c r="F77" s="259" t="s">
        <v>132</v>
      </c>
      <c r="H77" s="143"/>
      <c r="J77" s="246" t="s">
        <v>153</v>
      </c>
    </row>
    <row r="78" spans="2:23" s="140" customFormat="1" ht="36.75" customHeight="1">
      <c r="B78" s="247"/>
      <c r="D78" s="136"/>
      <c r="E78" s="136"/>
      <c r="F78" s="3"/>
      <c r="H78" s="143"/>
      <c r="J78" s="209"/>
      <c r="K78" s="143"/>
    </row>
    <row r="79" spans="2:23" s="140" customFormat="1" ht="36.75" customHeight="1">
      <c r="B79" s="287" t="s">
        <v>167</v>
      </c>
      <c r="C79" s="288"/>
      <c r="D79" s="288"/>
      <c r="E79" s="288"/>
      <c r="F79" s="288"/>
      <c r="G79" s="288"/>
      <c r="H79" s="288"/>
      <c r="I79" s="288"/>
      <c r="J79" s="288"/>
      <c r="K79" s="288"/>
      <c r="L79" s="289"/>
    </row>
    <row r="80" spans="2:23" s="140" customFormat="1" ht="36.75" customHeight="1">
      <c r="B80" s="141"/>
      <c r="C80" s="3"/>
      <c r="D80" s="1"/>
      <c r="E80" s="209"/>
      <c r="F80" s="1"/>
      <c r="G80" s="136"/>
      <c r="H80" s="136"/>
      <c r="I80" s="3"/>
      <c r="J80" s="177"/>
      <c r="K80" s="143"/>
    </row>
    <row r="81" spans="2:11" s="140" customFormat="1" ht="36.75" customHeight="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s="140" customFormat="1" ht="36.75" customHeight="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s="140" customFormat="1" ht="36.75" customHeight="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s="140" customFormat="1" ht="36.75" customHeight="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s="140" customFormat="1" ht="36.75" customHeight="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s="140" customFormat="1" ht="36.75" customHeight="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s="140" customFormat="1" ht="36.75" customHeight="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s="140" customFormat="1" ht="36.75" customHeight="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s="140" customFormat="1" ht="36.75" customHeight="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s="140" customFormat="1" ht="36.75" customHeight="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s="140" customFormat="1" ht="36.75" customHeight="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s="140" customFormat="1" ht="36.75" customHeight="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s="140" customFormat="1" ht="36.75" customHeight="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s="140" customFormat="1" ht="36.75" customHeight="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s="140" customFormat="1" ht="36.75" customHeight="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s="140" customFormat="1" ht="36.75" customHeight="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s="140" customFormat="1" ht="36.75" customHeight="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s="140" customFormat="1" ht="36.75" customHeight="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s="140" customFormat="1" ht="36.75" customHeight="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s="140" customFormat="1" ht="36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s="140" customFormat="1" ht="36.7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s="140" customFormat="1" ht="36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s="140" customFormat="1" ht="36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s="140" customFormat="1" ht="36.7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s="140" customFormat="1" ht="36.7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s="140" customFormat="1" ht="36.7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s="140" customFormat="1" ht="36.75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s="140" customFormat="1" ht="36.75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s="140" customFormat="1" ht="36.75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s="140" customFormat="1" ht="36.75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s="140" customFormat="1" ht="36.7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s="140" customFormat="1" ht="36.7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s="140" customFormat="1" ht="36.7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s="140" customFormat="1" ht="36.75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s="140" customFormat="1" ht="36.75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 s="140" customFormat="1" ht="36.75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 s="140" customFormat="1" ht="36.7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 s="140" customFormat="1" ht="36.7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 s="140" customFormat="1" ht="36.7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 s="140" customFormat="1" ht="36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 s="140" customFormat="1" ht="36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 s="140" customFormat="1" ht="36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 s="140" customFormat="1" ht="36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 s="140" customFormat="1" ht="36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 s="140" customFormat="1" ht="36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 s="140" customFormat="1" ht="36.7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 s="140" customFormat="1" ht="36.7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 s="140" customFormat="1" ht="36.7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 s="140" customFormat="1" ht="36.7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 s="140" customFormat="1" ht="36.7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 s="140" customFormat="1" ht="36.7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 s="140" customFormat="1" ht="36.7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 s="140" customFormat="1" ht="36.7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 s="140" customFormat="1" ht="36.7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 s="140" customFormat="1" ht="36.7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 s="140" customFormat="1" ht="36.7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 s="140" customFormat="1" ht="36.7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 s="140" customFormat="1" ht="36.7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 s="140" customFormat="1" ht="36.75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 s="140" customFormat="1" ht="36.7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 s="140" customFormat="1" ht="36.7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 s="140" customFormat="1" ht="36.7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 s="140" customFormat="1" ht="36.7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 s="140" customFormat="1" ht="36.7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 s="140" customFormat="1" ht="36.7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 s="140" customFormat="1" ht="36.75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 s="140" customFormat="1" ht="36.75" customHeight="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 s="140" customFormat="1" ht="36.75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 s="140" customFormat="1" ht="36.75" customHeight="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 s="140" customFormat="1" ht="36.75" customHeight="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 s="140" customFormat="1" ht="36.75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 s="140" customFormat="1" ht="36.75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 s="140" customFormat="1" ht="36.75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 s="140" customFormat="1" ht="36.75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 s="140" customFormat="1" ht="36.75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 s="140" customFormat="1" ht="36.7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 s="140" customFormat="1" ht="36.75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 s="140" customFormat="1" ht="36.7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 s="140" customFormat="1" ht="36.75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 s="140" customFormat="1" ht="36.75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 s="140" customFormat="1" ht="36.75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 s="140" customFormat="1" ht="36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 s="140" customFormat="1" ht="36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s="140" customFormat="1" ht="36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s="140" customFormat="1" ht="36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 s="140" customFormat="1" ht="36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 s="140" customFormat="1" ht="36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 s="140" customFormat="1" ht="36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 s="140" customFormat="1" ht="36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s="140" customFormat="1" ht="36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s="140" customFormat="1" ht="36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s="140" customFormat="1" ht="36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s="140" customFormat="1" ht="36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s="140" customFormat="1" ht="36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s="140" customFormat="1" ht="36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s="140" customFormat="1" ht="36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s="140" customFormat="1" ht="36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s="140" customFormat="1" ht="36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s="140" customFormat="1" ht="36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s="140" customFormat="1" ht="36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s="140" customFormat="1" ht="36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s="140" customFormat="1" ht="36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s="140" customFormat="1" ht="36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s="140" customFormat="1" ht="36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s="140" customFormat="1" ht="36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s="140" customFormat="1" ht="36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s="140" customFormat="1" ht="36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s="140" customFormat="1" ht="36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s="140" customFormat="1" ht="36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s="140" customFormat="1" ht="36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s="140" customFormat="1" ht="36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s="140" customFormat="1" ht="36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s="140" customFormat="1" ht="36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s="140" customFormat="1" ht="36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s="140" customFormat="1" ht="36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s="140" customFormat="1" ht="36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s="140" customFormat="1" ht="36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s="140" customFormat="1" ht="36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s="140" customFormat="1" ht="36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s="140" customFormat="1" ht="36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s="140" customFormat="1" ht="36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s="140" customFormat="1" ht="36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s="140" customFormat="1" ht="36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s="140" customFormat="1" ht="36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s="140" customFormat="1" ht="36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s="140" customFormat="1" ht="36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s="140" customFormat="1" ht="36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s="140" customFormat="1" ht="36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s="140" customFormat="1" ht="36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s="140" customFormat="1" ht="36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s="140" customFormat="1" ht="36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 s="140" customFormat="1" ht="36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 s="140" customFormat="1" ht="36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 s="140" customFormat="1" ht="36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 s="140" customFormat="1" ht="36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 s="140" customFormat="1" ht="36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 s="140" customFormat="1" ht="36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 s="140" customFormat="1" ht="36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 s="140" customFormat="1" ht="36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 s="140" customFormat="1" ht="36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 s="140" customFormat="1" ht="36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 s="140" customFormat="1" ht="36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 s="140" customFormat="1" ht="36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 s="140" customFormat="1" ht="36.75" customHeight="1">
      <c r="B224" s="141"/>
      <c r="C224" s="3"/>
      <c r="D224" s="3"/>
      <c r="E224" s="3"/>
      <c r="F224" s="63"/>
      <c r="G224" s="136"/>
      <c r="H224" s="136"/>
      <c r="I224" s="3"/>
      <c r="J224" s="142"/>
      <c r="K224" s="143"/>
    </row>
    <row r="225" spans="2:11" s="140" customFormat="1" ht="36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 s="140" customFormat="1" ht="36.75" customHeight="1">
      <c r="B226" s="141"/>
      <c r="C226" s="3"/>
      <c r="D226" s="3"/>
      <c r="E226" s="3"/>
      <c r="F226" s="63"/>
      <c r="G226" s="136"/>
      <c r="H226" s="136"/>
      <c r="I226" s="3"/>
      <c r="J226" s="142"/>
      <c r="K226" s="143"/>
    </row>
    <row r="227" spans="2:11" s="140" customFormat="1" ht="36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 s="140" customFormat="1" ht="36.75" customHeight="1">
      <c r="B228" s="141"/>
      <c r="C228" s="3"/>
      <c r="D228" s="3"/>
      <c r="E228" s="3"/>
      <c r="F228" s="63"/>
      <c r="G228" s="136"/>
      <c r="H228" s="136"/>
      <c r="I228" s="3"/>
      <c r="J228" s="142"/>
      <c r="K228" s="143"/>
    </row>
    <row r="229" spans="2:11" s="140" customFormat="1" ht="36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 s="140" customFormat="1" ht="36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 s="140" customFormat="1" ht="36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 s="140" customFormat="1" ht="36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 s="140" customFormat="1" ht="36.75" customHeight="1">
      <c r="B233" s="141"/>
      <c r="C233" s="3"/>
      <c r="D233" s="3"/>
      <c r="E233" s="3"/>
      <c r="F233" s="63"/>
      <c r="G233" s="136"/>
      <c r="H233" s="136"/>
      <c r="I233" s="3"/>
      <c r="J233" s="142"/>
      <c r="K233" s="143"/>
    </row>
    <row r="234" spans="2:11" s="140" customFormat="1" ht="36.75" customHeight="1">
      <c r="B234" s="141"/>
      <c r="C234" s="3"/>
      <c r="D234" s="3"/>
      <c r="E234" s="3"/>
      <c r="F234" s="63"/>
      <c r="G234" s="136"/>
      <c r="H234" s="136"/>
      <c r="I234" s="3"/>
      <c r="J234" s="142"/>
      <c r="K234" s="143"/>
    </row>
    <row r="235" spans="2:11" s="140" customFormat="1" ht="36.75" customHeight="1">
      <c r="B235" s="141"/>
      <c r="C235" s="3"/>
      <c r="D235" s="3"/>
      <c r="E235" s="3"/>
      <c r="F235" s="63"/>
      <c r="G235" s="136"/>
      <c r="H235" s="136"/>
      <c r="I235" s="3"/>
      <c r="J235" s="142"/>
      <c r="K235" s="143"/>
    </row>
    <row r="236" spans="2:11" s="140" customFormat="1" ht="36.75" customHeight="1">
      <c r="B236" s="141"/>
      <c r="C236" s="3"/>
      <c r="D236" s="3"/>
      <c r="E236" s="3"/>
      <c r="F236" s="63"/>
      <c r="G236" s="136"/>
      <c r="H236" s="136"/>
      <c r="I236" s="3"/>
      <c r="J236" s="142"/>
      <c r="K236" s="143"/>
    </row>
    <row r="237" spans="2:11" s="140" customFormat="1" ht="36.75" customHeight="1">
      <c r="B237" s="141"/>
      <c r="C237" s="3"/>
      <c r="D237" s="3"/>
      <c r="E237" s="3"/>
      <c r="F237" s="63"/>
      <c r="G237" s="136"/>
      <c r="H237" s="136"/>
      <c r="I237" s="3"/>
      <c r="J237" s="142"/>
      <c r="K237" s="143"/>
    </row>
    <row r="238" spans="2:11" s="140" customFormat="1" ht="36.75" customHeight="1">
      <c r="B238" s="141"/>
      <c r="C238" s="3"/>
      <c r="D238" s="3"/>
      <c r="E238" s="3"/>
      <c r="F238" s="63"/>
      <c r="G238" s="136"/>
      <c r="H238" s="136"/>
      <c r="I238" s="3"/>
      <c r="J238" s="142"/>
      <c r="K238" s="143"/>
    </row>
    <row r="239" spans="2:11" s="140" customFormat="1" ht="36.75" customHeight="1">
      <c r="B239" s="141"/>
      <c r="C239" s="3"/>
      <c r="D239" s="3"/>
      <c r="E239" s="3"/>
      <c r="F239" s="63"/>
      <c r="G239" s="136"/>
      <c r="H239" s="136"/>
      <c r="I239" s="3"/>
      <c r="J239" s="142"/>
      <c r="K239" s="143"/>
    </row>
    <row r="240" spans="2:11" s="140" customFormat="1" ht="36.75" customHeight="1">
      <c r="B240" s="141"/>
      <c r="C240" s="3"/>
      <c r="D240" s="3"/>
      <c r="E240" s="3"/>
      <c r="F240" s="63"/>
      <c r="G240" s="136"/>
      <c r="H240" s="136"/>
      <c r="I240" s="3"/>
      <c r="J240" s="142"/>
      <c r="K240" s="143"/>
    </row>
    <row r="241" spans="2:11" s="140" customFormat="1" ht="36.75" customHeight="1">
      <c r="B241" s="141"/>
      <c r="C241" s="3"/>
      <c r="D241" s="3"/>
      <c r="E241" s="3"/>
      <c r="F241" s="63"/>
      <c r="G241" s="136"/>
      <c r="H241" s="136"/>
      <c r="I241" s="3"/>
      <c r="J241" s="142"/>
      <c r="K241" s="143"/>
    </row>
    <row r="242" spans="2:11" s="140" customFormat="1" ht="36.75" customHeight="1">
      <c r="B242" s="141"/>
      <c r="C242" s="3"/>
      <c r="D242" s="3"/>
      <c r="E242" s="3"/>
      <c r="F242" s="63"/>
      <c r="G242" s="136"/>
      <c r="H242" s="136"/>
      <c r="I242" s="3"/>
      <c r="J242" s="142"/>
      <c r="K242" s="143"/>
    </row>
    <row r="243" spans="2:11" s="140" customFormat="1" ht="36.75" customHeight="1">
      <c r="B243" s="141"/>
      <c r="C243" s="3"/>
      <c r="D243" s="3"/>
      <c r="E243" s="3"/>
      <c r="F243" s="63"/>
      <c r="G243" s="136"/>
      <c r="H243" s="136"/>
      <c r="I243" s="3"/>
      <c r="J243" s="142"/>
      <c r="K243" s="143"/>
    </row>
    <row r="244" spans="2:11" s="140" customFormat="1" ht="36.75" customHeight="1">
      <c r="B244" s="141"/>
      <c r="C244" s="3"/>
      <c r="D244" s="3"/>
      <c r="E244" s="3"/>
      <c r="F244" s="63"/>
      <c r="G244" s="136"/>
      <c r="H244" s="136"/>
      <c r="I244" s="3"/>
      <c r="J244" s="142"/>
      <c r="K244" s="143"/>
    </row>
    <row r="245" spans="2:11" s="140" customFormat="1" ht="36.75" customHeight="1">
      <c r="B245" s="141"/>
      <c r="C245" s="3"/>
      <c r="D245" s="3"/>
      <c r="E245" s="3"/>
      <c r="F245" s="63"/>
      <c r="G245" s="136"/>
      <c r="H245" s="136"/>
      <c r="I245" s="3"/>
      <c r="J245" s="142"/>
      <c r="K245" s="143"/>
    </row>
    <row r="246" spans="2:11" s="140" customFormat="1" ht="36.75" customHeight="1">
      <c r="B246" s="141"/>
      <c r="C246" s="3"/>
      <c r="D246" s="3"/>
      <c r="E246" s="3"/>
      <c r="F246" s="63"/>
      <c r="G246" s="136"/>
      <c r="H246" s="136"/>
      <c r="I246" s="3"/>
      <c r="J246" s="142"/>
      <c r="K246" s="143"/>
    </row>
    <row r="247" spans="2:11" s="140" customFormat="1" ht="36.75" customHeight="1">
      <c r="B247" s="141"/>
      <c r="C247" s="3"/>
      <c r="D247" s="3"/>
      <c r="E247" s="3"/>
      <c r="F247" s="63"/>
      <c r="G247" s="136"/>
      <c r="H247" s="136"/>
      <c r="I247" s="3"/>
      <c r="J247" s="142"/>
      <c r="K247" s="143"/>
    </row>
    <row r="248" spans="2:11" s="140" customFormat="1" ht="36.75" customHeight="1">
      <c r="B248" s="141"/>
      <c r="C248" s="3"/>
      <c r="D248" s="3"/>
      <c r="E248" s="3"/>
      <c r="F248" s="63"/>
      <c r="G248" s="136"/>
      <c r="H248" s="136"/>
      <c r="I248" s="3"/>
      <c r="J248" s="142"/>
      <c r="K248" s="143"/>
    </row>
    <row r="249" spans="2:11" s="140" customFormat="1" ht="36.75" customHeight="1">
      <c r="B249" s="141"/>
      <c r="C249" s="3"/>
      <c r="D249" s="3"/>
      <c r="E249" s="3"/>
      <c r="F249" s="63"/>
      <c r="G249" s="136"/>
      <c r="H249" s="136"/>
      <c r="I249" s="3"/>
      <c r="J249" s="142"/>
      <c r="K249" s="143"/>
    </row>
    <row r="250" spans="2:11" s="140" customFormat="1" ht="36.75" customHeight="1">
      <c r="B250" s="141"/>
      <c r="C250" s="3"/>
      <c r="D250" s="3"/>
      <c r="E250" s="3"/>
      <c r="F250" s="63"/>
      <c r="G250" s="136"/>
      <c r="H250" s="136"/>
      <c r="I250" s="3"/>
      <c r="J250" s="142"/>
      <c r="K250" s="143"/>
    </row>
    <row r="251" spans="2:11" s="140" customFormat="1" ht="36.75" customHeight="1">
      <c r="B251" s="141"/>
      <c r="C251" s="3"/>
      <c r="D251" s="3"/>
      <c r="E251" s="3"/>
      <c r="F251" s="63"/>
      <c r="G251" s="136"/>
      <c r="H251" s="136"/>
      <c r="I251" s="3"/>
      <c r="J251" s="142"/>
      <c r="K251" s="143"/>
    </row>
    <row r="252" spans="2:11" s="140" customFormat="1" ht="36.75" customHeight="1">
      <c r="B252" s="141"/>
      <c r="C252" s="3"/>
      <c r="D252" s="3"/>
      <c r="E252" s="3"/>
      <c r="F252" s="63"/>
      <c r="G252" s="136"/>
      <c r="H252" s="136"/>
      <c r="I252" s="3"/>
      <c r="J252" s="142"/>
      <c r="K252" s="143"/>
    </row>
    <row r="253" spans="2:11" s="140" customFormat="1" ht="36.75" customHeight="1">
      <c r="B253" s="141"/>
      <c r="C253" s="3"/>
      <c r="D253" s="3"/>
      <c r="E253" s="3"/>
      <c r="F253" s="63"/>
      <c r="G253" s="136"/>
      <c r="H253" s="136"/>
      <c r="I253" s="3"/>
      <c r="J253" s="142"/>
      <c r="K253" s="143"/>
    </row>
    <row r="254" spans="2:11" s="140" customFormat="1" ht="36.75" customHeight="1">
      <c r="B254" s="141"/>
      <c r="C254" s="3"/>
      <c r="D254" s="3"/>
      <c r="E254" s="3"/>
      <c r="F254" s="63"/>
      <c r="G254" s="136"/>
      <c r="H254" s="136"/>
      <c r="I254" s="3"/>
      <c r="J254" s="142"/>
      <c r="K254" s="143"/>
    </row>
    <row r="255" spans="2:11" s="140" customFormat="1" ht="36.75" customHeight="1">
      <c r="B255" s="141"/>
      <c r="C255" s="3"/>
      <c r="D255" s="3"/>
      <c r="E255" s="3"/>
      <c r="F255" s="63"/>
      <c r="G255" s="136"/>
      <c r="H255" s="136"/>
      <c r="I255" s="3"/>
      <c r="J255" s="142"/>
      <c r="K255" s="143"/>
    </row>
    <row r="256" spans="2:11" s="140" customFormat="1" ht="36.75" customHeight="1">
      <c r="B256" s="141"/>
      <c r="C256" s="3"/>
      <c r="D256" s="3"/>
      <c r="E256" s="3"/>
      <c r="F256" s="63"/>
      <c r="G256" s="136"/>
      <c r="H256" s="136"/>
      <c r="I256" s="3"/>
      <c r="J256" s="142"/>
      <c r="K256" s="143"/>
    </row>
    <row r="257" spans="2:11" s="140" customFormat="1" ht="36.75" customHeight="1">
      <c r="B257" s="141"/>
      <c r="C257" s="3"/>
      <c r="D257" s="3"/>
      <c r="E257" s="3"/>
      <c r="F257" s="63"/>
      <c r="G257" s="136"/>
      <c r="H257" s="136"/>
      <c r="I257" s="3"/>
      <c r="J257" s="142"/>
      <c r="K257" s="143"/>
    </row>
    <row r="258" spans="2:11" s="140" customFormat="1" ht="36.75" customHeight="1">
      <c r="B258" s="141"/>
      <c r="C258" s="3"/>
      <c r="D258" s="3"/>
      <c r="E258" s="3"/>
      <c r="F258" s="63"/>
      <c r="G258" s="136"/>
      <c r="H258" s="136"/>
      <c r="I258" s="3"/>
      <c r="J258" s="142"/>
      <c r="K258" s="143"/>
    </row>
    <row r="259" spans="2:11" s="140" customFormat="1" ht="36.75" customHeight="1">
      <c r="B259" s="141"/>
      <c r="C259" s="3"/>
      <c r="D259" s="3"/>
      <c r="E259" s="3"/>
      <c r="F259" s="63"/>
      <c r="G259" s="136"/>
      <c r="H259" s="136"/>
      <c r="I259" s="3"/>
      <c r="J259" s="142"/>
      <c r="K259" s="143"/>
    </row>
    <row r="260" spans="2:11" s="140" customFormat="1" ht="36.75" customHeight="1">
      <c r="B260" s="141"/>
      <c r="C260" s="3"/>
      <c r="D260" s="3"/>
      <c r="E260" s="3"/>
      <c r="F260" s="63"/>
      <c r="G260" s="136"/>
      <c r="H260" s="136"/>
      <c r="I260" s="3"/>
      <c r="J260" s="142"/>
      <c r="K260" s="143"/>
    </row>
    <row r="261" spans="2:11" s="140" customFormat="1" ht="36.75" customHeight="1">
      <c r="B261" s="141"/>
      <c r="C261" s="3"/>
      <c r="D261" s="3"/>
      <c r="E261" s="3"/>
      <c r="F261" s="63"/>
      <c r="G261" s="136"/>
      <c r="H261" s="136"/>
      <c r="I261" s="3"/>
      <c r="J261" s="142"/>
      <c r="K261" s="143"/>
    </row>
    <row r="262" spans="2:11" s="140" customFormat="1" ht="36.75" customHeight="1">
      <c r="B262" s="141"/>
      <c r="C262" s="3"/>
      <c r="D262" s="3"/>
      <c r="E262" s="3"/>
      <c r="F262" s="63"/>
      <c r="G262" s="136"/>
      <c r="H262" s="136"/>
      <c r="I262" s="3"/>
      <c r="J262" s="142"/>
      <c r="K262" s="143"/>
    </row>
    <row r="263" spans="2:11" s="140" customFormat="1" ht="36.75" customHeight="1">
      <c r="B263" s="141"/>
      <c r="C263" s="3"/>
      <c r="D263" s="3"/>
      <c r="E263" s="3"/>
      <c r="F263" s="63"/>
      <c r="G263" s="136"/>
      <c r="H263" s="136"/>
      <c r="I263" s="3"/>
      <c r="J263" s="142"/>
      <c r="K263" s="143"/>
    </row>
    <row r="264" spans="2:11" s="140" customFormat="1" ht="36.75" customHeight="1">
      <c r="B264" s="141"/>
      <c r="C264" s="3"/>
      <c r="D264" s="3"/>
      <c r="E264" s="3"/>
      <c r="F264" s="63"/>
      <c r="G264" s="136"/>
      <c r="H264" s="136"/>
      <c r="I264" s="3"/>
      <c r="J264" s="142"/>
      <c r="K264" s="143"/>
    </row>
    <row r="265" spans="2:11" s="140" customFormat="1" ht="36.75" customHeight="1">
      <c r="B265" s="141"/>
      <c r="C265" s="3"/>
      <c r="D265" s="3"/>
      <c r="E265" s="3"/>
      <c r="F265" s="63"/>
      <c r="G265" s="136"/>
      <c r="H265" s="136"/>
      <c r="I265" s="3"/>
      <c r="J265" s="142"/>
      <c r="K265" s="143"/>
    </row>
    <row r="266" spans="2:11" s="140" customFormat="1" ht="36.75" customHeight="1">
      <c r="B266" s="141"/>
      <c r="C266" s="3"/>
      <c r="D266" s="3"/>
      <c r="E266" s="3"/>
      <c r="F266" s="63"/>
      <c r="G266" s="136"/>
      <c r="H266" s="136"/>
      <c r="I266" s="3"/>
      <c r="J266" s="142"/>
      <c r="K266" s="143"/>
    </row>
    <row r="267" spans="2:11" s="140" customFormat="1" ht="36.75" customHeight="1">
      <c r="B267" s="141"/>
      <c r="C267" s="3"/>
      <c r="D267" s="3"/>
      <c r="E267" s="3"/>
      <c r="F267" s="63"/>
      <c r="G267" s="136"/>
      <c r="H267" s="136"/>
      <c r="I267" s="3"/>
      <c r="J267" s="142"/>
      <c r="K267" s="143"/>
    </row>
    <row r="268" spans="2:11" s="140" customFormat="1" ht="36.75" customHeight="1">
      <c r="B268" s="141"/>
      <c r="C268" s="3"/>
      <c r="D268" s="3"/>
      <c r="E268" s="3"/>
      <c r="F268" s="63"/>
      <c r="G268" s="136"/>
      <c r="H268" s="136"/>
      <c r="I268" s="3"/>
      <c r="J268" s="142"/>
      <c r="K268" s="143"/>
    </row>
    <row r="269" spans="2:11" s="140" customFormat="1" ht="36.75" customHeight="1">
      <c r="B269" s="141"/>
      <c r="C269" s="3"/>
      <c r="D269" s="3"/>
      <c r="E269" s="3"/>
      <c r="F269" s="63"/>
      <c r="G269" s="136"/>
      <c r="H269" s="136"/>
      <c r="I269" s="3"/>
      <c r="J269" s="142"/>
      <c r="K269" s="143"/>
    </row>
    <row r="270" spans="2:11" s="140" customFormat="1" ht="36.75" customHeight="1">
      <c r="B270" s="141"/>
      <c r="C270" s="3"/>
      <c r="D270" s="3"/>
      <c r="E270" s="3"/>
      <c r="F270" s="63"/>
      <c r="G270" s="136"/>
      <c r="H270" s="136"/>
      <c r="I270" s="3"/>
      <c r="J270" s="142"/>
      <c r="K270" s="143"/>
    </row>
    <row r="271" spans="2:11" s="140" customFormat="1" ht="36.75" customHeight="1">
      <c r="B271" s="141"/>
      <c r="C271" s="3"/>
      <c r="D271" s="3"/>
      <c r="E271" s="3"/>
      <c r="F271" s="63"/>
      <c r="G271" s="136"/>
      <c r="H271" s="136"/>
      <c r="I271" s="3"/>
      <c r="J271" s="142"/>
      <c r="K271" s="143"/>
    </row>
    <row r="272" spans="2:11" s="140" customFormat="1" ht="36.75" customHeight="1">
      <c r="B272" s="141"/>
      <c r="C272" s="3"/>
      <c r="D272" s="3"/>
      <c r="E272" s="3"/>
      <c r="F272" s="63"/>
      <c r="G272" s="136"/>
      <c r="H272" s="136"/>
      <c r="I272" s="3"/>
      <c r="J272" s="142"/>
      <c r="K272" s="143"/>
    </row>
    <row r="273" spans="2:12" s="140" customFormat="1" ht="36.75" customHeight="1">
      <c r="B273" s="141"/>
      <c r="C273" s="3"/>
      <c r="D273" s="3"/>
      <c r="E273" s="3"/>
      <c r="F273" s="63"/>
      <c r="G273" s="136"/>
      <c r="H273" s="136"/>
      <c r="I273" s="3"/>
      <c r="J273" s="142"/>
      <c r="K273" s="143"/>
    </row>
    <row r="274" spans="2:12" s="140" customFormat="1" ht="36.75" customHeight="1">
      <c r="B274" s="141"/>
      <c r="C274" s="3"/>
      <c r="D274" s="3"/>
      <c r="E274" s="3"/>
      <c r="F274" s="63"/>
      <c r="G274" s="136"/>
      <c r="H274" s="136"/>
      <c r="I274" s="3"/>
      <c r="J274" s="142"/>
      <c r="K274" s="143"/>
    </row>
    <row r="275" spans="2:12" s="140" customFormat="1" ht="36.75" customHeight="1">
      <c r="B275" s="141"/>
      <c r="C275" s="3"/>
      <c r="D275" s="3"/>
      <c r="E275" s="3"/>
      <c r="F275" s="63"/>
      <c r="G275" s="136"/>
      <c r="H275" s="136"/>
      <c r="I275" s="3"/>
      <c r="J275" s="142"/>
      <c r="K275" s="143"/>
    </row>
    <row r="276" spans="2:12" s="140" customFormat="1" ht="36.75" customHeight="1">
      <c r="B276" s="141"/>
      <c r="C276" s="3"/>
      <c r="D276" s="3"/>
      <c r="E276" s="3"/>
      <c r="F276" s="63"/>
      <c r="G276" s="136"/>
      <c r="H276" s="136"/>
      <c r="I276" s="3"/>
      <c r="J276" s="142"/>
      <c r="K276" s="143"/>
    </row>
    <row r="277" spans="2:12" s="140" customFormat="1" ht="36.75" customHeight="1">
      <c r="B277" s="141"/>
      <c r="C277" s="3"/>
      <c r="D277" s="3"/>
      <c r="E277" s="3"/>
      <c r="F277" s="63"/>
      <c r="G277" s="136"/>
      <c r="H277" s="136"/>
      <c r="I277" s="3"/>
      <c r="J277" s="142"/>
      <c r="K277" s="143"/>
    </row>
    <row r="278" spans="2:12" s="140" customFormat="1" ht="36.75" customHeight="1">
      <c r="B278" s="141"/>
      <c r="C278" s="3"/>
      <c r="D278" s="3"/>
      <c r="E278" s="3"/>
      <c r="F278" s="63"/>
      <c r="G278" s="136"/>
      <c r="H278" s="136"/>
      <c r="I278" s="3"/>
      <c r="J278" s="142"/>
      <c r="K278" s="143"/>
    </row>
    <row r="279" spans="2:12" s="140" customFormat="1" ht="36.75" customHeight="1">
      <c r="B279" s="141"/>
      <c r="C279" s="3"/>
      <c r="D279" s="3"/>
      <c r="E279" s="3"/>
      <c r="F279" s="63"/>
      <c r="G279" s="136"/>
      <c r="H279" s="136"/>
      <c r="I279" s="3"/>
      <c r="J279" s="142"/>
      <c r="K279" s="143"/>
    </row>
    <row r="280" spans="2:12" s="140" customFormat="1" ht="36.75" customHeight="1">
      <c r="B280" s="141"/>
      <c r="C280" s="3"/>
      <c r="D280" s="3"/>
      <c r="E280" s="3"/>
      <c r="F280" s="63"/>
      <c r="G280" s="136"/>
      <c r="H280" s="136"/>
      <c r="I280" s="3"/>
      <c r="J280" s="142"/>
      <c r="K280" s="143"/>
    </row>
    <row r="281" spans="2:12" s="140" customFormat="1" ht="36.75" customHeight="1">
      <c r="B281" s="141"/>
      <c r="C281" s="3"/>
      <c r="D281" s="3"/>
      <c r="E281" s="3"/>
      <c r="F281" s="63"/>
      <c r="G281" s="136"/>
      <c r="H281" s="136"/>
      <c r="I281" s="3"/>
      <c r="J281" s="142"/>
      <c r="K281" s="143"/>
    </row>
    <row r="282" spans="2:12" s="140" customFormat="1" ht="36.75" customHeight="1">
      <c r="B282" s="141"/>
      <c r="C282" s="3"/>
      <c r="D282" s="3"/>
      <c r="E282" s="3"/>
      <c r="F282" s="63"/>
      <c r="G282" s="136"/>
      <c r="H282" s="136"/>
      <c r="I282" s="3"/>
      <c r="J282" s="142"/>
      <c r="K282" s="143"/>
    </row>
    <row r="283" spans="2:12" s="140" customFormat="1" ht="36.75" customHeight="1">
      <c r="B283" s="141"/>
      <c r="C283" s="3"/>
      <c r="D283" s="3"/>
      <c r="E283" s="3"/>
      <c r="F283" s="63"/>
      <c r="G283" s="136"/>
      <c r="H283" s="136"/>
      <c r="I283" s="3"/>
      <c r="J283" s="142"/>
      <c r="K283" s="143"/>
    </row>
    <row r="284" spans="2:12" s="140" customFormat="1" ht="29.25" customHeight="1">
      <c r="B284" s="141"/>
      <c r="C284" s="3"/>
      <c r="D284" s="3"/>
      <c r="E284" s="3"/>
      <c r="F284" s="63"/>
      <c r="G284" s="136"/>
      <c r="H284" s="136"/>
      <c r="I284" s="3"/>
      <c r="J284" s="142"/>
      <c r="K284" s="143"/>
    </row>
    <row r="285" spans="2:12" s="140" customFormat="1" ht="29.25" customHeight="1">
      <c r="B285" s="141"/>
      <c r="C285" s="3"/>
      <c r="D285" s="3"/>
      <c r="E285" s="3"/>
      <c r="F285" s="63"/>
      <c r="G285" s="136"/>
      <c r="H285" s="136"/>
      <c r="I285" s="3"/>
      <c r="J285" s="142"/>
      <c r="K285" s="143"/>
    </row>
    <row r="286" spans="2:12" s="140" customFormat="1" ht="29.25" customHeight="1">
      <c r="B286" s="141"/>
      <c r="C286" s="3"/>
      <c r="D286" s="3"/>
      <c r="E286" s="3"/>
      <c r="F286" s="63"/>
      <c r="G286" s="136"/>
      <c r="H286" s="136"/>
      <c r="I286" s="3"/>
      <c r="J286" s="142"/>
      <c r="K286" s="143"/>
    </row>
    <row r="287" spans="2:12" ht="29.25" customHeight="1">
      <c r="B287" s="141"/>
      <c r="C287" s="3"/>
      <c r="F287" s="63"/>
      <c r="G287" s="136"/>
      <c r="I287" s="3"/>
      <c r="J287" s="142"/>
      <c r="K287" s="143"/>
      <c r="L287" s="3"/>
    </row>
    <row r="288" spans="2:12" ht="29.25" customHeight="1">
      <c r="B288" s="141"/>
      <c r="C288" s="3"/>
      <c r="F288" s="63"/>
      <c r="G288" s="136"/>
      <c r="I288" s="3"/>
      <c r="J288" s="142"/>
      <c r="K288" s="143"/>
      <c r="L288" s="3"/>
    </row>
    <row r="289" spans="2:12" ht="29.25" customHeight="1">
      <c r="B289" s="141"/>
      <c r="C289" s="3"/>
      <c r="F289" s="63"/>
      <c r="G289" s="136"/>
      <c r="I289" s="3"/>
      <c r="J289" s="142"/>
      <c r="K289" s="143"/>
      <c r="L289" s="3"/>
    </row>
    <row r="290" spans="2:12" ht="29.25" customHeight="1">
      <c r="B290" s="141"/>
      <c r="C290" s="3"/>
      <c r="F290" s="63"/>
      <c r="G290" s="136"/>
      <c r="I290" s="3"/>
      <c r="J290" s="142"/>
      <c r="K290" s="143"/>
      <c r="L290" s="3"/>
    </row>
    <row r="291" spans="2:12" ht="29.25" customHeight="1">
      <c r="B291" s="141"/>
      <c r="C291" s="3"/>
      <c r="F291" s="63"/>
      <c r="G291" s="136"/>
      <c r="I291" s="3"/>
      <c r="J291" s="142"/>
      <c r="K291" s="143"/>
      <c r="L291" s="3"/>
    </row>
    <row r="292" spans="2:12" ht="29.25" customHeight="1">
      <c r="B292" s="141"/>
      <c r="C292" s="3"/>
      <c r="F292" s="63"/>
      <c r="G292" s="136"/>
      <c r="I292" s="3"/>
      <c r="J292" s="142"/>
      <c r="K292" s="143"/>
      <c r="L292" s="3"/>
    </row>
    <row r="293" spans="2:12" ht="29.25" customHeight="1">
      <c r="B293" s="141"/>
      <c r="C293" s="3"/>
      <c r="F293" s="63"/>
      <c r="G293" s="136"/>
      <c r="I293" s="3"/>
      <c r="J293" s="142"/>
      <c r="K293" s="143"/>
      <c r="L293" s="3"/>
    </row>
    <row r="294" spans="2:12" ht="29.25" customHeight="1">
      <c r="B294" s="141"/>
      <c r="C294" s="3"/>
      <c r="F294" s="63"/>
      <c r="G294" s="136"/>
      <c r="I294" s="3"/>
      <c r="J294" s="142"/>
      <c r="K294" s="143"/>
      <c r="L294" s="3"/>
    </row>
    <row r="295" spans="2:12" ht="29.25" customHeight="1">
      <c r="B295" s="141"/>
      <c r="C295" s="3"/>
      <c r="F295" s="63"/>
      <c r="G295" s="136"/>
      <c r="I295" s="3"/>
      <c r="J295" s="142"/>
      <c r="K295" s="143"/>
      <c r="L295" s="3"/>
    </row>
    <row r="296" spans="2:12" ht="29.25" customHeight="1">
      <c r="B296" s="141"/>
      <c r="C296" s="3"/>
      <c r="F296" s="63"/>
      <c r="G296" s="136"/>
      <c r="I296" s="3"/>
      <c r="J296" s="142"/>
      <c r="K296" s="143"/>
      <c r="L296" s="3"/>
    </row>
    <row r="297" spans="2:12" ht="29.25" customHeight="1">
      <c r="B297" s="141"/>
      <c r="C297" s="3"/>
      <c r="F297" s="63"/>
      <c r="G297" s="136"/>
      <c r="I297" s="3"/>
      <c r="J297" s="142"/>
      <c r="K297" s="143"/>
      <c r="L297" s="3"/>
    </row>
    <row r="298" spans="2:12" ht="29.25" customHeight="1">
      <c r="B298" s="141"/>
      <c r="C298" s="3"/>
      <c r="F298" s="63"/>
      <c r="G298" s="136"/>
      <c r="I298" s="3"/>
      <c r="J298" s="142"/>
      <c r="K298" s="143"/>
      <c r="L298" s="3"/>
    </row>
    <row r="299" spans="2:12" ht="29.25" customHeight="1">
      <c r="B299" s="141"/>
      <c r="C299" s="3"/>
      <c r="F299" s="63"/>
      <c r="G299" s="136"/>
      <c r="I299" s="3"/>
      <c r="J299" s="142"/>
      <c r="K299" s="143"/>
      <c r="L299" s="3"/>
    </row>
    <row r="300" spans="2:12" ht="29.25" customHeight="1">
      <c r="B300" s="141"/>
      <c r="C300" s="3"/>
      <c r="F300" s="63"/>
      <c r="G300" s="136"/>
      <c r="I300" s="3"/>
      <c r="J300" s="142"/>
      <c r="K300" s="143"/>
      <c r="L300" s="3"/>
    </row>
    <row r="301" spans="2:12" ht="29.25" customHeight="1">
      <c r="B301" s="141"/>
      <c r="C301" s="3"/>
      <c r="F301" s="63"/>
      <c r="G301" s="136"/>
      <c r="I301" s="3"/>
      <c r="J301" s="142"/>
      <c r="K301" s="143"/>
      <c r="L301" s="3"/>
    </row>
    <row r="302" spans="2:12" ht="29.25" customHeight="1">
      <c r="B302" s="141"/>
      <c r="C302" s="3"/>
      <c r="F302" s="63"/>
      <c r="G302" s="136"/>
      <c r="I302" s="3"/>
      <c r="J302" s="142"/>
      <c r="K302" s="143"/>
      <c r="L302" s="3"/>
    </row>
    <row r="303" spans="2:12" ht="29.25" customHeight="1">
      <c r="B303" s="141"/>
      <c r="C303" s="3"/>
      <c r="F303" s="63"/>
      <c r="G303" s="136"/>
      <c r="I303" s="3"/>
      <c r="J303" s="142"/>
      <c r="K303" s="143"/>
      <c r="L303" s="3"/>
    </row>
    <row r="304" spans="2:12" ht="29.25" customHeight="1">
      <c r="B304" s="141"/>
      <c r="C304" s="3"/>
      <c r="F304" s="63"/>
      <c r="G304" s="136"/>
      <c r="I304" s="3"/>
      <c r="J304" s="142"/>
      <c r="K304" s="143"/>
      <c r="L304" s="3"/>
    </row>
    <row r="305" spans="2:12" ht="29.25" customHeight="1">
      <c r="B305" s="141"/>
      <c r="C305" s="3"/>
      <c r="F305" s="63"/>
      <c r="G305" s="136"/>
      <c r="I305" s="3"/>
      <c r="J305" s="142"/>
      <c r="K305" s="143"/>
      <c r="L305" s="3"/>
    </row>
    <row r="306" spans="2:12" ht="29.25" customHeight="1">
      <c r="B306" s="141"/>
      <c r="C306" s="3"/>
      <c r="F306" s="63"/>
      <c r="G306" s="136"/>
      <c r="I306" s="3"/>
      <c r="J306" s="142"/>
      <c r="K306" s="143"/>
      <c r="L306" s="3"/>
    </row>
    <row r="307" spans="2:12" ht="29.25" customHeight="1">
      <c r="B307" s="141"/>
      <c r="C307" s="3"/>
      <c r="F307" s="63"/>
      <c r="G307" s="136"/>
      <c r="I307" s="3"/>
      <c r="J307" s="142"/>
      <c r="K307" s="143"/>
      <c r="L307" s="3"/>
    </row>
    <row r="308" spans="2:12" ht="29.25" customHeight="1">
      <c r="B308" s="141"/>
      <c r="C308" s="3"/>
      <c r="F308" s="63"/>
      <c r="G308" s="136"/>
      <c r="I308" s="3"/>
      <c r="J308" s="142"/>
      <c r="K308" s="143"/>
      <c r="L308" s="3"/>
    </row>
    <row r="309" spans="2:12" ht="29.25" customHeight="1">
      <c r="B309" s="141"/>
      <c r="C309" s="3"/>
      <c r="F309" s="63"/>
      <c r="G309" s="136"/>
      <c r="I309" s="3"/>
      <c r="J309" s="142"/>
      <c r="K309" s="143"/>
      <c r="L309" s="3"/>
    </row>
    <row r="310" spans="2:12" ht="29.25" customHeight="1">
      <c r="B310" s="141"/>
      <c r="C310" s="3"/>
      <c r="F310" s="63"/>
      <c r="G310" s="136"/>
      <c r="I310" s="3"/>
      <c r="J310" s="142"/>
      <c r="K310" s="143"/>
      <c r="L310" s="3"/>
    </row>
    <row r="311" spans="2:12" ht="29.25" customHeight="1">
      <c r="B311" s="141"/>
      <c r="C311" s="3"/>
      <c r="F311" s="63"/>
      <c r="G311" s="136"/>
      <c r="I311" s="3"/>
      <c r="J311" s="142"/>
      <c r="K311" s="143"/>
      <c r="L311" s="3"/>
    </row>
    <row r="312" spans="2:12" ht="29.25" customHeight="1">
      <c r="B312" s="141"/>
      <c r="C312" s="3"/>
      <c r="F312" s="63"/>
      <c r="G312" s="136"/>
      <c r="I312" s="3"/>
      <c r="J312" s="142"/>
      <c r="K312" s="143"/>
      <c r="L312" s="3"/>
    </row>
    <row r="313" spans="2:12" ht="29.25" customHeight="1">
      <c r="B313" s="141"/>
      <c r="C313" s="3"/>
      <c r="F313" s="63"/>
      <c r="G313" s="136"/>
      <c r="I313" s="3"/>
      <c r="J313" s="142"/>
      <c r="K313" s="143"/>
      <c r="L313" s="3"/>
    </row>
    <row r="314" spans="2:12" ht="29.25" customHeight="1">
      <c r="B314" s="141"/>
      <c r="C314" s="3"/>
      <c r="F314" s="63"/>
      <c r="G314" s="136"/>
      <c r="I314" s="3"/>
      <c r="J314" s="142"/>
      <c r="K314" s="143"/>
      <c r="L314" s="3"/>
    </row>
    <row r="315" spans="2:12" ht="29.25" customHeight="1">
      <c r="B315" s="141"/>
      <c r="C315" s="3"/>
      <c r="F315" s="63"/>
      <c r="G315" s="136"/>
      <c r="I315" s="3"/>
      <c r="J315" s="142"/>
      <c r="K315" s="143"/>
      <c r="L315" s="3"/>
    </row>
    <row r="316" spans="2:12" ht="29.25" customHeight="1">
      <c r="B316" s="141"/>
      <c r="C316" s="3"/>
      <c r="F316" s="63"/>
      <c r="G316" s="136"/>
      <c r="I316" s="3"/>
      <c r="J316" s="142"/>
      <c r="K316" s="143"/>
      <c r="L316" s="3"/>
    </row>
    <row r="317" spans="2:12" ht="29.25" customHeight="1">
      <c r="B317" s="141"/>
      <c r="C317" s="3"/>
      <c r="F317" s="63"/>
      <c r="G317" s="136"/>
      <c r="I317" s="3"/>
      <c r="J317" s="142"/>
      <c r="K317" s="143"/>
      <c r="L317" s="3"/>
    </row>
    <row r="318" spans="2:12" ht="29.25" customHeight="1">
      <c r="B318" s="141"/>
      <c r="C318" s="3"/>
      <c r="F318" s="63"/>
      <c r="G318" s="136"/>
      <c r="I318" s="3"/>
      <c r="J318" s="142"/>
      <c r="K318" s="143"/>
      <c r="L318" s="3"/>
    </row>
    <row r="319" spans="2:12" ht="29.25" customHeight="1">
      <c r="B319" s="141"/>
      <c r="C319" s="3"/>
      <c r="F319" s="63"/>
      <c r="G319" s="136"/>
      <c r="I319" s="3"/>
      <c r="J319" s="142"/>
      <c r="K319" s="143"/>
      <c r="L319" s="3"/>
    </row>
    <row r="320" spans="2:12" ht="29.25" customHeight="1">
      <c r="B320" s="141"/>
      <c r="C320" s="3"/>
      <c r="F320" s="63"/>
      <c r="G320" s="136"/>
      <c r="I320" s="3"/>
      <c r="J320" s="142"/>
      <c r="K320" s="143"/>
      <c r="L320" s="3"/>
    </row>
    <row r="321" spans="2:12" ht="29.25" customHeight="1">
      <c r="B321" s="141"/>
      <c r="C321" s="3"/>
      <c r="F321" s="63"/>
      <c r="G321" s="136"/>
      <c r="I321" s="3"/>
      <c r="J321" s="142"/>
      <c r="K321" s="143"/>
      <c r="L321" s="3"/>
    </row>
    <row r="322" spans="2:12" ht="29.25" customHeight="1">
      <c r="B322" s="141"/>
      <c r="C322" s="3"/>
      <c r="F322" s="63"/>
      <c r="G322" s="136"/>
      <c r="I322" s="3"/>
      <c r="J322" s="142"/>
      <c r="K322" s="143"/>
      <c r="L322" s="3"/>
    </row>
    <row r="323" spans="2:12" ht="29.25" customHeight="1">
      <c r="B323" s="141"/>
      <c r="C323" s="3"/>
      <c r="F323" s="63"/>
      <c r="G323" s="136"/>
      <c r="I323" s="3"/>
      <c r="J323" s="142"/>
      <c r="K323" s="143"/>
      <c r="L323" s="3"/>
    </row>
    <row r="324" spans="2:12" ht="29.25" customHeight="1">
      <c r="B324" s="141"/>
      <c r="C324" s="3"/>
      <c r="F324" s="63"/>
      <c r="G324" s="136"/>
      <c r="I324" s="3"/>
      <c r="J324" s="142"/>
      <c r="K324" s="143"/>
      <c r="L324" s="3"/>
    </row>
    <row r="325" spans="2:12" ht="29.25" customHeight="1">
      <c r="B325" s="141"/>
      <c r="C325" s="3"/>
      <c r="F325" s="63"/>
      <c r="G325" s="136"/>
      <c r="I325" s="3"/>
      <c r="J325" s="142"/>
      <c r="K325" s="143"/>
      <c r="L325" s="3"/>
    </row>
    <row r="326" spans="2:12" ht="29.25" customHeight="1">
      <c r="B326" s="141"/>
      <c r="C326" s="3"/>
      <c r="F326" s="63"/>
      <c r="G326" s="136"/>
      <c r="I326" s="3"/>
      <c r="J326" s="142"/>
      <c r="K326" s="143"/>
      <c r="L326" s="3"/>
    </row>
    <row r="327" spans="2:12" ht="29.25" customHeight="1">
      <c r="B327" s="141"/>
      <c r="C327" s="3"/>
      <c r="F327" s="63"/>
      <c r="G327" s="136"/>
      <c r="I327" s="3"/>
      <c r="J327" s="142"/>
      <c r="K327" s="143"/>
      <c r="L327" s="3"/>
    </row>
    <row r="328" spans="2:12" ht="29.25" customHeight="1">
      <c r="B328" s="141"/>
      <c r="C328" s="3"/>
      <c r="F328" s="63"/>
      <c r="G328" s="136"/>
      <c r="I328" s="3"/>
      <c r="J328" s="142"/>
      <c r="K328" s="143"/>
      <c r="L328" s="3"/>
    </row>
    <row r="329" spans="2:12" ht="29.25" customHeight="1">
      <c r="B329" s="141"/>
      <c r="C329" s="3"/>
      <c r="F329" s="63"/>
      <c r="G329" s="136"/>
      <c r="I329" s="3"/>
      <c r="J329" s="142"/>
      <c r="K329" s="143"/>
      <c r="L329" s="3"/>
    </row>
    <row r="330" spans="2:12" ht="29.25" customHeight="1">
      <c r="B330" s="141"/>
      <c r="C330" s="3"/>
      <c r="F330" s="63"/>
      <c r="G330" s="136"/>
      <c r="I330" s="3"/>
      <c r="J330" s="142"/>
      <c r="K330" s="143"/>
      <c r="L330" s="3"/>
    </row>
    <row r="331" spans="2:12" ht="29.25" customHeight="1">
      <c r="B331" s="141"/>
      <c r="C331" s="3"/>
      <c r="F331" s="63"/>
      <c r="G331" s="136"/>
      <c r="I331" s="3"/>
      <c r="J331" s="142"/>
      <c r="K331" s="143"/>
      <c r="L331" s="3"/>
    </row>
    <row r="332" spans="2:12" ht="29.25" customHeight="1">
      <c r="B332" s="141"/>
      <c r="C332" s="3"/>
      <c r="F332" s="63"/>
      <c r="G332" s="136"/>
      <c r="I332" s="3"/>
      <c r="J332" s="142"/>
      <c r="K332" s="143"/>
      <c r="L332" s="3"/>
    </row>
    <row r="333" spans="2:12" ht="29.25" customHeight="1">
      <c r="B333" s="141"/>
      <c r="C333" s="3"/>
      <c r="F333" s="63"/>
      <c r="G333" s="136"/>
      <c r="I333" s="3"/>
      <c r="J333" s="142"/>
      <c r="K333" s="143"/>
      <c r="L333" s="3"/>
    </row>
    <row r="334" spans="2:12" ht="29.25" customHeight="1">
      <c r="B334" s="141"/>
      <c r="C334" s="3"/>
      <c r="F334" s="63"/>
      <c r="G334" s="136"/>
      <c r="I334" s="3"/>
      <c r="J334" s="142"/>
      <c r="K334" s="143"/>
      <c r="L334" s="3"/>
    </row>
    <row r="335" spans="2:12" ht="29.25" customHeight="1">
      <c r="B335" s="141"/>
      <c r="C335" s="3"/>
      <c r="F335" s="63"/>
      <c r="G335" s="136"/>
      <c r="I335" s="3"/>
      <c r="J335" s="142"/>
      <c r="K335" s="143"/>
      <c r="L335" s="3"/>
    </row>
    <row r="336" spans="2:12" ht="29.25" customHeight="1">
      <c r="B336" s="141"/>
      <c r="C336" s="3"/>
      <c r="F336" s="63"/>
      <c r="G336" s="136"/>
      <c r="I336" s="3"/>
      <c r="J336" s="142"/>
      <c r="K336" s="143"/>
      <c r="L336" s="3"/>
    </row>
    <row r="337" spans="2:12" ht="29.25" customHeight="1">
      <c r="B337" s="141"/>
      <c r="C337" s="3"/>
      <c r="F337" s="63"/>
      <c r="G337" s="136"/>
      <c r="I337" s="3"/>
      <c r="J337" s="142"/>
      <c r="K337" s="143"/>
      <c r="L337" s="3"/>
    </row>
    <row r="338" spans="2:12" ht="29.25" customHeight="1">
      <c r="B338" s="141"/>
      <c r="C338" s="3"/>
      <c r="F338" s="63"/>
      <c r="G338" s="136"/>
      <c r="I338" s="3"/>
      <c r="J338" s="142"/>
      <c r="K338" s="143"/>
      <c r="L338" s="3"/>
    </row>
    <row r="339" spans="2:12" ht="29.25" customHeight="1">
      <c r="B339" s="141"/>
      <c r="C339" s="3"/>
      <c r="F339" s="63"/>
      <c r="G339" s="136"/>
      <c r="I339" s="3"/>
      <c r="J339" s="142"/>
      <c r="K339" s="143"/>
      <c r="L339" s="3"/>
    </row>
    <row r="340" spans="2:12" ht="29.25" customHeight="1">
      <c r="B340" s="141"/>
      <c r="C340" s="3"/>
      <c r="F340" s="63"/>
      <c r="G340" s="136"/>
      <c r="I340" s="3"/>
      <c r="J340" s="142"/>
      <c r="K340" s="143"/>
      <c r="L340" s="3"/>
    </row>
    <row r="341" spans="2:12" ht="29.25" customHeight="1">
      <c r="B341" s="141"/>
      <c r="C341" s="3"/>
      <c r="F341" s="63"/>
      <c r="G341" s="136"/>
      <c r="I341" s="3"/>
      <c r="J341" s="142"/>
      <c r="K341" s="143"/>
      <c r="L341" s="3"/>
    </row>
    <row r="342" spans="2:12" ht="29.25" customHeight="1">
      <c r="B342" s="141"/>
      <c r="C342" s="3"/>
      <c r="F342" s="63"/>
      <c r="G342" s="136"/>
      <c r="I342" s="3"/>
      <c r="J342" s="142"/>
      <c r="K342" s="143"/>
      <c r="L342" s="3"/>
    </row>
    <row r="343" spans="2:12" ht="29.25" customHeight="1">
      <c r="B343" s="141"/>
      <c r="C343" s="3"/>
      <c r="F343" s="63"/>
      <c r="G343" s="136"/>
      <c r="I343" s="3"/>
      <c r="J343" s="142"/>
      <c r="K343" s="143"/>
      <c r="L343" s="3"/>
    </row>
    <row r="344" spans="2:12" ht="29.25" customHeight="1">
      <c r="B344" s="141"/>
      <c r="C344" s="3"/>
      <c r="F344" s="63"/>
      <c r="G344" s="136"/>
      <c r="I344" s="3"/>
      <c r="J344" s="142"/>
      <c r="K344" s="143"/>
      <c r="L344" s="3"/>
    </row>
    <row r="345" spans="2:12" ht="29.25" customHeight="1">
      <c r="B345" s="141"/>
      <c r="C345" s="3"/>
      <c r="F345" s="63"/>
      <c r="G345" s="136"/>
      <c r="I345" s="3"/>
      <c r="J345" s="142"/>
      <c r="K345" s="143"/>
      <c r="L345" s="3"/>
    </row>
    <row r="346" spans="2:12" ht="29.25" customHeight="1">
      <c r="B346" s="141"/>
      <c r="C346" s="3"/>
      <c r="F346" s="63"/>
      <c r="G346" s="136"/>
      <c r="I346" s="3"/>
      <c r="J346" s="142"/>
      <c r="K346" s="143"/>
      <c r="L346" s="3"/>
    </row>
    <row r="347" spans="2:12" ht="29.25" customHeight="1">
      <c r="B347" s="141"/>
      <c r="C347" s="3"/>
      <c r="F347" s="63"/>
      <c r="G347" s="136"/>
      <c r="I347" s="3"/>
      <c r="J347" s="142"/>
      <c r="K347" s="143"/>
      <c r="L347" s="3"/>
    </row>
    <row r="348" spans="2:12" ht="29.25" customHeight="1">
      <c r="B348" s="141"/>
      <c r="C348" s="3"/>
      <c r="F348" s="63"/>
      <c r="G348" s="136"/>
      <c r="I348" s="3"/>
      <c r="J348" s="142"/>
      <c r="K348" s="143"/>
      <c r="L348" s="3"/>
    </row>
    <row r="349" spans="2:12" ht="29.25" customHeight="1">
      <c r="B349" s="141"/>
      <c r="C349" s="3"/>
      <c r="F349" s="63"/>
      <c r="G349" s="136"/>
      <c r="I349" s="3"/>
      <c r="J349" s="142"/>
      <c r="K349" s="143"/>
      <c r="L349" s="3"/>
    </row>
    <row r="350" spans="2:12" ht="29.25" customHeight="1">
      <c r="B350" s="141"/>
      <c r="C350" s="3"/>
      <c r="F350" s="63"/>
      <c r="G350" s="136"/>
      <c r="I350" s="3"/>
      <c r="J350" s="142"/>
      <c r="K350" s="143"/>
      <c r="L350" s="3"/>
    </row>
    <row r="351" spans="2:12" ht="29.25" customHeight="1">
      <c r="B351" s="141"/>
      <c r="C351" s="3"/>
      <c r="F351" s="63"/>
      <c r="G351" s="136"/>
      <c r="I351" s="3"/>
      <c r="J351" s="142"/>
      <c r="K351" s="143"/>
      <c r="L351" s="3"/>
    </row>
    <row r="352" spans="2:12" ht="29.25" customHeight="1">
      <c r="B352" s="141"/>
      <c r="C352" s="3"/>
      <c r="F352" s="63"/>
      <c r="G352" s="136"/>
      <c r="I352" s="3"/>
      <c r="J352" s="142"/>
      <c r="K352" s="143"/>
      <c r="L352" s="3"/>
    </row>
    <row r="353" spans="2:12" ht="29.25" customHeight="1">
      <c r="B353" s="141"/>
      <c r="C353" s="3"/>
      <c r="F353" s="63"/>
      <c r="G353" s="136"/>
      <c r="I353" s="3"/>
      <c r="J353" s="142"/>
      <c r="K353" s="143"/>
      <c r="L353" s="3"/>
    </row>
    <row r="354" spans="2:12" ht="29.25" customHeight="1">
      <c r="B354" s="141"/>
      <c r="C354" s="3"/>
      <c r="F354" s="63"/>
      <c r="G354" s="136"/>
      <c r="I354" s="3"/>
      <c r="J354" s="142"/>
      <c r="K354" s="143"/>
      <c r="L354" s="3"/>
    </row>
    <row r="355" spans="2:12" ht="29.25" customHeight="1">
      <c r="B355" s="141"/>
      <c r="C355" s="3"/>
      <c r="F355" s="63"/>
      <c r="G355" s="136"/>
      <c r="I355" s="3"/>
      <c r="J355" s="142"/>
      <c r="K355" s="143"/>
      <c r="L355" s="3"/>
    </row>
    <row r="356" spans="2:12" ht="29.25" customHeight="1">
      <c r="B356" s="141"/>
      <c r="C356" s="3"/>
      <c r="F356" s="63"/>
      <c r="G356" s="136"/>
      <c r="I356" s="3"/>
      <c r="J356" s="142"/>
      <c r="K356" s="143"/>
      <c r="L356" s="3"/>
    </row>
    <row r="357" spans="2:12" ht="29.25" customHeight="1">
      <c r="B357" s="141"/>
      <c r="C357" s="3"/>
      <c r="F357" s="63"/>
      <c r="G357" s="136"/>
      <c r="I357" s="3"/>
      <c r="J357" s="142"/>
      <c r="K357" s="143"/>
      <c r="L357" s="3"/>
    </row>
    <row r="358" spans="2:12" ht="29.25" customHeight="1">
      <c r="B358" s="141"/>
      <c r="C358" s="3"/>
      <c r="F358" s="63"/>
      <c r="G358" s="136"/>
      <c r="I358" s="3"/>
      <c r="J358" s="142"/>
      <c r="K358" s="143"/>
      <c r="L358" s="3"/>
    </row>
    <row r="359" spans="2:12" ht="29.25" customHeight="1">
      <c r="B359" s="141"/>
      <c r="C359" s="3"/>
      <c r="F359" s="63"/>
      <c r="G359" s="136"/>
      <c r="I359" s="3"/>
      <c r="J359" s="142"/>
      <c r="K359" s="143"/>
      <c r="L359" s="3"/>
    </row>
    <row r="360" spans="2:12" ht="29.25" customHeight="1">
      <c r="B360" s="141"/>
      <c r="C360" s="3"/>
      <c r="F360" s="63"/>
      <c r="G360" s="136"/>
      <c r="I360" s="3"/>
      <c r="J360" s="142"/>
      <c r="K360" s="143"/>
      <c r="L360" s="3"/>
    </row>
    <row r="361" spans="2:12" ht="29.25" customHeight="1">
      <c r="B361" s="141"/>
      <c r="C361" s="3"/>
      <c r="F361" s="63"/>
      <c r="G361" s="136"/>
      <c r="I361" s="3"/>
      <c r="J361" s="142"/>
      <c r="K361" s="143"/>
      <c r="L361" s="3"/>
    </row>
    <row r="362" spans="2:12" ht="29.25" customHeight="1">
      <c r="B362" s="141"/>
      <c r="C362" s="3"/>
      <c r="F362" s="63"/>
      <c r="G362" s="136"/>
      <c r="I362" s="3"/>
      <c r="J362" s="142"/>
      <c r="K362" s="143"/>
      <c r="L362" s="3"/>
    </row>
    <row r="363" spans="2:12" ht="29.25" customHeight="1">
      <c r="B363" s="141"/>
      <c r="C363" s="3"/>
      <c r="F363" s="63"/>
      <c r="G363" s="136"/>
      <c r="I363" s="3"/>
      <c r="J363" s="142"/>
      <c r="K363" s="143"/>
      <c r="L363" s="3"/>
    </row>
    <row r="364" spans="2:12" ht="29.25" customHeight="1">
      <c r="B364" s="141"/>
      <c r="C364" s="3"/>
      <c r="F364" s="63"/>
      <c r="G364" s="136"/>
      <c r="I364" s="3"/>
      <c r="J364" s="142"/>
      <c r="K364" s="143"/>
      <c r="L364" s="3"/>
    </row>
    <row r="365" spans="2:12" ht="29.25" customHeight="1">
      <c r="B365" s="141"/>
      <c r="C365" s="3"/>
      <c r="F365" s="63"/>
      <c r="G365" s="136"/>
      <c r="I365" s="3"/>
      <c r="J365" s="142"/>
      <c r="K365" s="143"/>
      <c r="L365" s="3"/>
    </row>
    <row r="366" spans="2:12" ht="29.25" customHeight="1">
      <c r="B366" s="141"/>
      <c r="C366" s="3"/>
      <c r="F366" s="63"/>
      <c r="G366" s="136"/>
      <c r="I366" s="3"/>
      <c r="J366" s="142"/>
      <c r="K366" s="143"/>
      <c r="L366" s="3"/>
    </row>
    <row r="367" spans="2:12" ht="29.25" customHeight="1">
      <c r="B367" s="141"/>
      <c r="C367" s="3"/>
      <c r="F367" s="63"/>
      <c r="G367" s="136"/>
      <c r="I367" s="3"/>
      <c r="J367" s="142"/>
      <c r="K367" s="143"/>
      <c r="L367" s="3"/>
    </row>
    <row r="368" spans="2:12" ht="29.25" customHeight="1">
      <c r="B368" s="141"/>
      <c r="C368" s="3"/>
      <c r="F368" s="63"/>
      <c r="G368" s="136"/>
      <c r="I368" s="3"/>
      <c r="J368" s="142"/>
      <c r="K368" s="143"/>
      <c r="L368" s="3"/>
    </row>
    <row r="369" spans="2:12" ht="29.25" customHeight="1">
      <c r="B369" s="141"/>
      <c r="C369" s="3"/>
      <c r="F369" s="63"/>
      <c r="G369" s="136"/>
      <c r="I369" s="3"/>
      <c r="J369" s="142"/>
      <c r="K369" s="143"/>
      <c r="L369" s="3"/>
    </row>
    <row r="370" spans="2:12" ht="29.25" customHeight="1">
      <c r="B370" s="141"/>
      <c r="C370" s="3"/>
      <c r="F370" s="63"/>
      <c r="G370" s="136"/>
      <c r="I370" s="3"/>
      <c r="J370" s="142"/>
      <c r="K370" s="143"/>
      <c r="L370" s="3"/>
    </row>
    <row r="371" spans="2:12" ht="29.25" customHeight="1">
      <c r="B371" s="141"/>
      <c r="C371" s="3"/>
      <c r="F371" s="63"/>
      <c r="G371" s="136"/>
      <c r="I371" s="3"/>
      <c r="J371" s="142"/>
      <c r="K371" s="143"/>
      <c r="L371" s="3"/>
    </row>
    <row r="372" spans="2:12" ht="29.25" customHeight="1">
      <c r="B372" s="141"/>
      <c r="C372" s="3"/>
      <c r="F372" s="63"/>
      <c r="G372" s="136"/>
      <c r="I372" s="3"/>
      <c r="J372" s="142"/>
      <c r="K372" s="143"/>
      <c r="L372" s="3"/>
    </row>
    <row r="373" spans="2:12" ht="29.25" customHeight="1">
      <c r="B373" s="141"/>
      <c r="C373" s="3"/>
      <c r="F373" s="63"/>
      <c r="G373" s="136"/>
      <c r="I373" s="3"/>
      <c r="J373" s="142"/>
      <c r="K373" s="143"/>
      <c r="L373" s="3"/>
    </row>
    <row r="374" spans="2:12" ht="29.25" customHeight="1">
      <c r="B374" s="141"/>
      <c r="C374" s="3"/>
      <c r="F374" s="63"/>
      <c r="G374" s="136"/>
      <c r="I374" s="3"/>
      <c r="J374" s="142"/>
      <c r="K374" s="143"/>
      <c r="L374" s="3"/>
    </row>
    <row r="375" spans="2:12" ht="29.25" customHeight="1">
      <c r="B375" s="141"/>
      <c r="C375" s="3"/>
      <c r="F375" s="63"/>
      <c r="G375" s="136"/>
      <c r="I375" s="3"/>
      <c r="J375" s="142"/>
      <c r="K375" s="143"/>
      <c r="L375" s="3"/>
    </row>
    <row r="376" spans="2:12" ht="29.25" customHeight="1">
      <c r="B376" s="141"/>
      <c r="C376" s="3"/>
      <c r="F376" s="63"/>
      <c r="G376" s="136"/>
      <c r="I376" s="3"/>
      <c r="J376" s="142"/>
      <c r="K376" s="143"/>
      <c r="L376" s="3"/>
    </row>
    <row r="377" spans="2:12" ht="29.25" customHeight="1">
      <c r="B377" s="141"/>
      <c r="C377" s="3"/>
      <c r="F377" s="63"/>
      <c r="G377" s="136"/>
      <c r="I377" s="3"/>
      <c r="J377" s="142"/>
      <c r="K377" s="143"/>
      <c r="L377" s="3"/>
    </row>
    <row r="378" spans="2:12" ht="29.25" customHeight="1">
      <c r="B378" s="141"/>
      <c r="C378" s="3"/>
      <c r="F378" s="63"/>
      <c r="G378" s="136"/>
      <c r="I378" s="3"/>
      <c r="J378" s="142"/>
      <c r="K378" s="143"/>
      <c r="L378" s="3"/>
    </row>
    <row r="379" spans="2:12" ht="29.25" customHeight="1">
      <c r="B379" s="141"/>
      <c r="C379" s="3"/>
      <c r="F379" s="63"/>
      <c r="G379" s="136"/>
      <c r="I379" s="3"/>
      <c r="J379" s="142"/>
      <c r="K379" s="143"/>
      <c r="L379" s="3"/>
    </row>
    <row r="380" spans="2:12" ht="29.25" customHeight="1">
      <c r="B380" s="141"/>
      <c r="C380" s="3"/>
      <c r="F380" s="63"/>
      <c r="G380" s="136"/>
      <c r="I380" s="3"/>
      <c r="J380" s="142"/>
      <c r="K380" s="143"/>
      <c r="L380" s="3"/>
    </row>
    <row r="381" spans="2:12" ht="29.25" customHeight="1">
      <c r="B381" s="141"/>
      <c r="C381" s="3"/>
      <c r="F381" s="63"/>
      <c r="G381" s="136"/>
      <c r="I381" s="3"/>
      <c r="J381" s="142"/>
      <c r="K381" s="143"/>
      <c r="L381" s="3"/>
    </row>
    <row r="382" spans="2:12" ht="29.25" customHeight="1">
      <c r="B382" s="141"/>
      <c r="C382" s="3"/>
      <c r="F382" s="63"/>
      <c r="G382" s="136"/>
      <c r="I382" s="3"/>
      <c r="J382" s="142"/>
      <c r="K382" s="143"/>
      <c r="L382" s="3"/>
    </row>
    <row r="383" spans="2:12" ht="29.25" customHeight="1">
      <c r="B383" s="141"/>
      <c r="C383" s="3"/>
      <c r="F383" s="63"/>
      <c r="G383" s="136"/>
      <c r="I383" s="3"/>
      <c r="J383" s="142"/>
      <c r="K383" s="143"/>
      <c r="L383" s="3"/>
    </row>
    <row r="384" spans="2:12" ht="29.25" customHeight="1">
      <c r="B384" s="141"/>
      <c r="C384" s="3"/>
      <c r="F384" s="63"/>
      <c r="G384" s="136"/>
      <c r="I384" s="3"/>
      <c r="J384" s="142"/>
      <c r="K384" s="143"/>
      <c r="L384" s="3"/>
    </row>
    <row r="385" spans="2:12" ht="29.25" customHeight="1">
      <c r="B385" s="141"/>
      <c r="C385" s="3"/>
      <c r="F385" s="63"/>
      <c r="G385" s="136"/>
      <c r="I385" s="3"/>
      <c r="J385" s="142"/>
      <c r="K385" s="143"/>
      <c r="L385" s="3"/>
    </row>
    <row r="386" spans="2:12" ht="29.25" customHeight="1">
      <c r="B386" s="141"/>
      <c r="C386" s="3"/>
      <c r="F386" s="63"/>
      <c r="G386" s="136"/>
      <c r="I386" s="3"/>
      <c r="J386" s="142"/>
      <c r="K386" s="143"/>
      <c r="L386" s="3"/>
    </row>
    <row r="387" spans="2:12" ht="29.25" customHeight="1">
      <c r="B387" s="141"/>
      <c r="C387" s="3"/>
      <c r="F387" s="63"/>
      <c r="G387" s="136"/>
      <c r="I387" s="3"/>
      <c r="J387" s="142"/>
      <c r="K387" s="143"/>
      <c r="L387" s="3"/>
    </row>
    <row r="388" spans="2:12" ht="29.25" customHeight="1">
      <c r="B388" s="141"/>
      <c r="C388" s="3"/>
      <c r="F388" s="63"/>
      <c r="G388" s="136"/>
      <c r="I388" s="3"/>
      <c r="J388" s="142"/>
      <c r="K388" s="143"/>
      <c r="L388" s="3"/>
    </row>
    <row r="389" spans="2:12" ht="29.25" customHeight="1">
      <c r="B389" s="141"/>
      <c r="C389" s="3"/>
      <c r="F389" s="63"/>
      <c r="G389" s="136"/>
      <c r="I389" s="3"/>
      <c r="J389" s="142"/>
      <c r="K389" s="143"/>
      <c r="L389" s="3"/>
    </row>
    <row r="390" spans="2:12" ht="29.25" customHeight="1">
      <c r="B390" s="141"/>
      <c r="C390" s="3"/>
      <c r="F390" s="63"/>
      <c r="G390" s="136"/>
      <c r="I390" s="3"/>
      <c r="J390" s="142"/>
      <c r="K390" s="143"/>
      <c r="L390" s="3"/>
    </row>
    <row r="391" spans="2:12" ht="29.25" customHeight="1">
      <c r="B391" s="141"/>
      <c r="C391" s="3"/>
      <c r="F391" s="63"/>
      <c r="G391" s="136"/>
      <c r="I391" s="3"/>
      <c r="J391" s="142"/>
      <c r="K391" s="143"/>
      <c r="L391" s="3"/>
    </row>
    <row r="392" spans="2:12" ht="29.25" customHeight="1">
      <c r="B392" s="141"/>
      <c r="C392" s="3"/>
      <c r="F392" s="63"/>
      <c r="G392" s="136"/>
      <c r="I392" s="3"/>
      <c r="J392" s="142"/>
      <c r="K392" s="143"/>
      <c r="L392" s="3"/>
    </row>
    <row r="393" spans="2:12" ht="29.25" customHeight="1">
      <c r="B393" s="141"/>
      <c r="C393" s="3"/>
      <c r="F393" s="63"/>
      <c r="G393" s="136"/>
      <c r="I393" s="3"/>
      <c r="J393" s="142"/>
      <c r="K393" s="143"/>
      <c r="L393" s="3"/>
    </row>
    <row r="394" spans="2:12" ht="29.25" customHeight="1">
      <c r="B394" s="141"/>
      <c r="C394" s="3"/>
      <c r="F394" s="63"/>
      <c r="G394" s="136"/>
      <c r="I394" s="3"/>
      <c r="J394" s="142"/>
      <c r="K394" s="143"/>
      <c r="L394" s="3"/>
    </row>
    <row r="395" spans="2:12" ht="29.25" customHeight="1">
      <c r="B395" s="141"/>
      <c r="C395" s="3"/>
      <c r="F395" s="63"/>
      <c r="G395" s="136"/>
      <c r="I395" s="3"/>
      <c r="J395" s="142"/>
      <c r="K395" s="143"/>
      <c r="L395" s="3"/>
    </row>
    <row r="396" spans="2:12" ht="29.25" customHeight="1">
      <c r="B396" s="141"/>
      <c r="C396" s="3"/>
      <c r="F396" s="63"/>
      <c r="G396" s="136"/>
      <c r="I396" s="3"/>
      <c r="J396" s="142"/>
      <c r="K396" s="143"/>
      <c r="L396" s="3"/>
    </row>
    <row r="397" spans="2:12" ht="29.25" customHeight="1">
      <c r="B397" s="141"/>
      <c r="C397" s="3"/>
      <c r="F397" s="63"/>
      <c r="G397" s="136"/>
      <c r="I397" s="3"/>
      <c r="J397" s="142"/>
      <c r="K397" s="143"/>
      <c r="L397" s="3"/>
    </row>
    <row r="398" spans="2:12" ht="29.25" customHeight="1">
      <c r="B398" s="141"/>
      <c r="C398" s="3"/>
      <c r="F398" s="63"/>
      <c r="G398" s="136"/>
      <c r="I398" s="3"/>
      <c r="J398" s="142"/>
      <c r="K398" s="143"/>
      <c r="L398" s="3"/>
    </row>
    <row r="399" spans="2:12" ht="29.25" customHeight="1">
      <c r="B399" s="141"/>
      <c r="C399" s="3"/>
      <c r="F399" s="63"/>
      <c r="G399" s="136"/>
      <c r="I399" s="3"/>
      <c r="J399" s="142"/>
      <c r="K399" s="143"/>
      <c r="L399" s="3"/>
    </row>
    <row r="400" spans="2:12" ht="29.25" customHeight="1">
      <c r="B400" s="141"/>
      <c r="C400" s="3"/>
      <c r="F400" s="63"/>
      <c r="G400" s="136"/>
      <c r="I400" s="3"/>
      <c r="J400" s="142"/>
      <c r="K400" s="143"/>
      <c r="L400" s="3"/>
    </row>
    <row r="401" spans="2:12" ht="29.25" customHeight="1">
      <c r="B401" s="141"/>
      <c r="C401" s="3"/>
      <c r="F401" s="63"/>
      <c r="G401" s="136"/>
      <c r="I401" s="3"/>
      <c r="J401" s="142"/>
      <c r="K401" s="143"/>
      <c r="L401" s="3"/>
    </row>
    <row r="402" spans="2:12" ht="29.25" customHeight="1">
      <c r="B402" s="141"/>
      <c r="C402" s="3"/>
      <c r="F402" s="63"/>
      <c r="G402" s="136"/>
      <c r="I402" s="3"/>
      <c r="J402" s="142"/>
      <c r="K402" s="143"/>
      <c r="L402" s="3"/>
    </row>
    <row r="403" spans="2:12" ht="29.25" customHeight="1">
      <c r="B403" s="141"/>
      <c r="C403" s="3"/>
      <c r="F403" s="63"/>
      <c r="G403" s="136"/>
      <c r="I403" s="3"/>
      <c r="J403" s="142"/>
      <c r="K403" s="143"/>
      <c r="L403" s="3"/>
    </row>
    <row r="404" spans="2:12" ht="29.25" customHeight="1">
      <c r="B404" s="141"/>
      <c r="C404" s="3"/>
      <c r="F404" s="63"/>
      <c r="G404" s="136"/>
      <c r="I404" s="3"/>
      <c r="J404" s="142"/>
      <c r="K404" s="143"/>
      <c r="L404" s="3"/>
    </row>
    <row r="405" spans="2:12" ht="29.25" customHeight="1">
      <c r="B405" s="141"/>
      <c r="C405" s="3"/>
      <c r="F405" s="63"/>
      <c r="G405" s="136"/>
      <c r="I405" s="3"/>
      <c r="J405" s="142"/>
      <c r="K405" s="143"/>
      <c r="L405" s="3"/>
    </row>
    <row r="406" spans="2:12" ht="29.25" customHeight="1">
      <c r="B406" s="141"/>
      <c r="C406" s="3"/>
      <c r="F406" s="63"/>
      <c r="G406" s="136"/>
      <c r="I406" s="3"/>
      <c r="J406" s="142"/>
      <c r="K406" s="143"/>
      <c r="L406" s="3"/>
    </row>
    <row r="407" spans="2:12" ht="29.25" customHeight="1">
      <c r="B407" s="141"/>
      <c r="C407" s="3"/>
      <c r="F407" s="63"/>
      <c r="G407" s="136"/>
      <c r="I407" s="3"/>
      <c r="J407" s="142"/>
      <c r="K407" s="143"/>
      <c r="L407" s="3"/>
    </row>
    <row r="408" spans="2:12" ht="29.25" customHeight="1">
      <c r="B408" s="141"/>
      <c r="C408" s="3"/>
      <c r="F408" s="63"/>
      <c r="G408" s="136"/>
      <c r="I408" s="3"/>
      <c r="J408" s="142"/>
      <c r="K408" s="143"/>
      <c r="L408" s="3"/>
    </row>
    <row r="409" spans="2:12" ht="29.25" customHeight="1">
      <c r="B409" s="141"/>
      <c r="C409" s="3"/>
      <c r="F409" s="63"/>
      <c r="G409" s="136"/>
      <c r="I409" s="3"/>
      <c r="J409" s="142"/>
      <c r="K409" s="143"/>
      <c r="L409" s="3"/>
    </row>
    <row r="410" spans="2:12" ht="29.25" customHeight="1">
      <c r="B410" s="141"/>
      <c r="C410" s="3"/>
      <c r="F410" s="63"/>
      <c r="G410" s="136"/>
      <c r="I410" s="3"/>
      <c r="J410" s="142"/>
      <c r="K410" s="143"/>
      <c r="L410" s="3"/>
    </row>
    <row r="411" spans="2:12" ht="29.25" customHeight="1">
      <c r="B411" s="141"/>
      <c r="C411" s="3"/>
      <c r="F411" s="63"/>
      <c r="G411" s="136"/>
      <c r="I411" s="3"/>
      <c r="J411" s="142"/>
      <c r="K411" s="143"/>
      <c r="L411" s="3"/>
    </row>
    <row r="412" spans="2:12" ht="29.25" customHeight="1">
      <c r="B412" s="141"/>
      <c r="C412" s="3"/>
      <c r="F412" s="63"/>
      <c r="G412" s="136"/>
      <c r="I412" s="3"/>
      <c r="J412" s="142"/>
      <c r="K412" s="143"/>
      <c r="L412" s="3"/>
    </row>
    <row r="413" spans="2:12" ht="29.25" customHeight="1">
      <c r="B413" s="141"/>
      <c r="C413" s="3"/>
      <c r="F413" s="63"/>
      <c r="G413" s="136"/>
      <c r="I413" s="3"/>
      <c r="J413" s="142"/>
      <c r="K413" s="143"/>
      <c r="L413" s="3"/>
    </row>
    <row r="414" spans="2:12" ht="29.25" customHeight="1">
      <c r="B414" s="141"/>
      <c r="C414" s="3"/>
      <c r="F414" s="63"/>
      <c r="G414" s="136"/>
      <c r="I414" s="3"/>
      <c r="J414" s="142"/>
      <c r="K414" s="143"/>
      <c r="L414" s="3"/>
    </row>
    <row r="415" spans="2:12" ht="29.25" customHeight="1">
      <c r="B415" s="141"/>
      <c r="C415" s="3"/>
      <c r="F415" s="63"/>
      <c r="G415" s="136"/>
      <c r="I415" s="3"/>
      <c r="J415" s="142"/>
      <c r="K415" s="143"/>
      <c r="L415" s="3"/>
    </row>
    <row r="416" spans="2:12" ht="29.25" customHeight="1">
      <c r="B416" s="141"/>
      <c r="C416" s="3"/>
      <c r="F416" s="63"/>
      <c r="G416" s="136"/>
      <c r="I416" s="3"/>
      <c r="J416" s="142"/>
      <c r="K416" s="143"/>
      <c r="L416" s="3"/>
    </row>
    <row r="417" spans="2:12" ht="29.25" customHeight="1">
      <c r="B417" s="141"/>
      <c r="C417" s="3"/>
      <c r="F417" s="63"/>
      <c r="G417" s="136"/>
      <c r="I417" s="3"/>
      <c r="J417" s="142"/>
      <c r="K417" s="143"/>
      <c r="L417" s="3"/>
    </row>
    <row r="418" spans="2:12" ht="29.25" customHeight="1">
      <c r="B418" s="141"/>
      <c r="C418" s="3"/>
      <c r="F418" s="63"/>
      <c r="G418" s="136"/>
      <c r="I418" s="3"/>
      <c r="J418" s="142"/>
      <c r="K418" s="143"/>
      <c r="L418" s="3"/>
    </row>
    <row r="419" spans="2:12" ht="29.25" customHeight="1">
      <c r="B419" s="141"/>
      <c r="C419" s="3"/>
      <c r="F419" s="63"/>
      <c r="G419" s="136"/>
      <c r="I419" s="3"/>
      <c r="J419" s="142"/>
      <c r="K419" s="143"/>
      <c r="L419" s="3"/>
    </row>
    <row r="420" spans="2:12" ht="29.25" customHeight="1">
      <c r="B420" s="141"/>
      <c r="C420" s="3"/>
      <c r="F420" s="63"/>
      <c r="G420" s="136"/>
      <c r="I420" s="3"/>
      <c r="J420" s="142"/>
      <c r="K420" s="143"/>
      <c r="L420" s="3"/>
    </row>
    <row r="421" spans="2:12" ht="29.25" customHeight="1">
      <c r="B421" s="141"/>
      <c r="C421" s="3"/>
      <c r="F421" s="63"/>
      <c r="G421" s="136"/>
      <c r="I421" s="3"/>
      <c r="J421" s="142"/>
      <c r="K421" s="143"/>
      <c r="L421" s="3"/>
    </row>
    <row r="422" spans="2:12" ht="29.25" customHeight="1">
      <c r="B422" s="141"/>
      <c r="C422" s="3"/>
      <c r="F422" s="63"/>
      <c r="G422" s="136"/>
      <c r="I422" s="3"/>
      <c r="J422" s="142"/>
      <c r="K422" s="143"/>
      <c r="L422" s="3"/>
    </row>
    <row r="423" spans="2:12" ht="29.25" customHeight="1">
      <c r="B423" s="141"/>
      <c r="C423" s="3"/>
      <c r="F423" s="63"/>
      <c r="G423" s="136"/>
      <c r="I423" s="3"/>
      <c r="J423" s="142"/>
      <c r="K423" s="143"/>
      <c r="L423" s="3"/>
    </row>
    <row r="424" spans="2:12" ht="29.25" customHeight="1">
      <c r="B424" s="141"/>
      <c r="C424" s="3"/>
      <c r="F424" s="63"/>
      <c r="G424" s="136"/>
      <c r="I424" s="3"/>
      <c r="J424" s="142"/>
      <c r="K424" s="143"/>
      <c r="L424" s="3"/>
    </row>
    <row r="425" spans="2:12" ht="29.25" customHeight="1">
      <c r="B425" s="141"/>
      <c r="C425" s="3"/>
      <c r="F425" s="63"/>
      <c r="G425" s="136"/>
      <c r="I425" s="3"/>
      <c r="J425" s="142"/>
      <c r="K425" s="143"/>
      <c r="L425" s="3"/>
    </row>
    <row r="426" spans="2:12" ht="29.25" customHeight="1">
      <c r="B426" s="141"/>
      <c r="C426" s="3"/>
      <c r="F426" s="63"/>
      <c r="G426" s="136"/>
      <c r="I426" s="3"/>
      <c r="J426" s="142"/>
      <c r="K426" s="143"/>
      <c r="L426" s="3"/>
    </row>
    <row r="427" spans="2:12" ht="29.25" customHeight="1">
      <c r="B427" s="141"/>
      <c r="C427" s="3"/>
      <c r="F427" s="63"/>
      <c r="G427" s="136"/>
      <c r="I427" s="3"/>
      <c r="J427" s="142"/>
      <c r="K427" s="143"/>
      <c r="L427" s="3"/>
    </row>
    <row r="428" spans="2:12" ht="29.25" customHeight="1">
      <c r="B428" s="141"/>
      <c r="C428" s="3"/>
      <c r="F428" s="63"/>
      <c r="G428" s="136"/>
      <c r="I428" s="3"/>
      <c r="J428" s="142"/>
      <c r="K428" s="143"/>
      <c r="L428" s="3"/>
    </row>
    <row r="429" spans="2:12" ht="29.25" customHeight="1">
      <c r="B429" s="141"/>
      <c r="C429" s="3"/>
      <c r="F429" s="63"/>
      <c r="G429" s="136"/>
      <c r="I429" s="3"/>
      <c r="J429" s="142"/>
      <c r="K429" s="143"/>
      <c r="L429" s="3"/>
    </row>
    <row r="430" spans="2:12" ht="29.25" customHeight="1">
      <c r="B430" s="141"/>
      <c r="C430" s="3"/>
      <c r="F430" s="63"/>
      <c r="G430" s="136"/>
      <c r="I430" s="3"/>
      <c r="J430" s="142"/>
      <c r="K430" s="143"/>
      <c r="L430" s="3"/>
    </row>
    <row r="431" spans="2:12" ht="29.25" customHeight="1">
      <c r="B431" s="141"/>
      <c r="C431" s="3"/>
      <c r="F431" s="63"/>
      <c r="G431" s="136"/>
      <c r="I431" s="3"/>
      <c r="J431" s="142"/>
      <c r="K431" s="143"/>
      <c r="L431" s="3"/>
    </row>
    <row r="432" spans="2:12" ht="29.25" customHeight="1">
      <c r="B432" s="141"/>
      <c r="C432" s="3"/>
      <c r="F432" s="63"/>
      <c r="G432" s="136"/>
      <c r="I432" s="3"/>
      <c r="J432" s="142"/>
      <c r="K432" s="143"/>
      <c r="L432" s="3"/>
    </row>
    <row r="433" spans="2:12" ht="29.25" customHeight="1">
      <c r="B433" s="141"/>
      <c r="C433" s="3"/>
      <c r="F433" s="63"/>
      <c r="G433" s="136"/>
      <c r="I433" s="3"/>
      <c r="J433" s="142"/>
      <c r="K433" s="143"/>
      <c r="L433" s="3"/>
    </row>
    <row r="434" spans="2:12" ht="29.25" customHeight="1">
      <c r="B434" s="141"/>
      <c r="C434" s="3"/>
      <c r="F434" s="63"/>
      <c r="G434" s="136"/>
      <c r="I434" s="3"/>
      <c r="J434" s="142"/>
      <c r="K434" s="143"/>
      <c r="L434" s="3"/>
    </row>
    <row r="435" spans="2:12" ht="29.25" customHeight="1">
      <c r="B435" s="141"/>
      <c r="C435" s="3"/>
      <c r="F435" s="63"/>
      <c r="G435" s="136"/>
      <c r="I435" s="3"/>
      <c r="J435" s="142"/>
      <c r="K435" s="143"/>
      <c r="L435" s="3"/>
    </row>
    <row r="436" spans="2:12" ht="29.25" customHeight="1">
      <c r="B436" s="141"/>
      <c r="C436" s="3"/>
      <c r="F436" s="63"/>
      <c r="G436" s="136"/>
      <c r="I436" s="3"/>
      <c r="J436" s="142"/>
      <c r="K436" s="143"/>
      <c r="L436" s="3"/>
    </row>
    <row r="437" spans="2:12" ht="29.25" customHeight="1">
      <c r="B437" s="141"/>
      <c r="C437" s="3"/>
      <c r="F437" s="63"/>
      <c r="G437" s="136"/>
      <c r="I437" s="3"/>
      <c r="J437" s="142"/>
      <c r="K437" s="143"/>
      <c r="L437" s="3"/>
    </row>
    <row r="438" spans="2:12" ht="29.25" customHeight="1">
      <c r="B438" s="141"/>
      <c r="C438" s="3"/>
      <c r="F438" s="63"/>
      <c r="G438" s="136"/>
      <c r="I438" s="3"/>
      <c r="J438" s="142"/>
      <c r="K438" s="143"/>
      <c r="L438" s="3"/>
    </row>
    <row r="439" spans="2:12" ht="29.25" customHeight="1">
      <c r="B439" s="141"/>
      <c r="C439" s="3"/>
      <c r="F439" s="63"/>
      <c r="G439" s="136"/>
      <c r="I439" s="3"/>
      <c r="J439" s="142"/>
      <c r="K439" s="143"/>
      <c r="L439" s="3"/>
    </row>
    <row r="440" spans="2:12" ht="29.25" customHeight="1">
      <c r="B440" s="141"/>
      <c r="C440" s="3"/>
      <c r="F440" s="63"/>
      <c r="G440" s="136"/>
      <c r="I440" s="3"/>
      <c r="J440" s="142"/>
      <c r="K440" s="143"/>
      <c r="L440" s="3"/>
    </row>
    <row r="441" spans="2:12" ht="29.25" customHeight="1">
      <c r="B441" s="141"/>
      <c r="C441" s="3"/>
      <c r="F441" s="63"/>
      <c r="G441" s="136"/>
      <c r="I441" s="3"/>
      <c r="J441" s="142"/>
      <c r="K441" s="143"/>
      <c r="L441" s="3"/>
    </row>
    <row r="442" spans="2:12" ht="29.25" customHeight="1">
      <c r="B442" s="141"/>
      <c r="C442" s="3"/>
      <c r="F442" s="63"/>
      <c r="G442" s="136"/>
      <c r="I442" s="3"/>
      <c r="J442" s="142"/>
      <c r="K442" s="143"/>
      <c r="L442" s="3"/>
    </row>
    <row r="443" spans="2:12" ht="29.25" customHeight="1">
      <c r="B443" s="141"/>
      <c r="C443" s="3"/>
      <c r="F443" s="63"/>
      <c r="G443" s="136"/>
      <c r="I443" s="3"/>
      <c r="J443" s="142"/>
      <c r="K443" s="143"/>
      <c r="L443" s="3"/>
    </row>
    <row r="444" spans="2:12" ht="29.25" customHeight="1">
      <c r="B444" s="141"/>
      <c r="C444" s="3"/>
      <c r="F444" s="63"/>
      <c r="G444" s="136"/>
      <c r="I444" s="3"/>
      <c r="J444" s="142"/>
      <c r="K444" s="143"/>
      <c r="L444" s="3"/>
    </row>
    <row r="445" spans="2:12" ht="29.25" customHeight="1">
      <c r="B445" s="141"/>
      <c r="C445" s="3"/>
      <c r="F445" s="63"/>
      <c r="G445" s="136"/>
      <c r="I445" s="3"/>
      <c r="J445" s="142"/>
      <c r="K445" s="143"/>
      <c r="L445" s="3"/>
    </row>
    <row r="446" spans="2:12" ht="29.25" customHeight="1">
      <c r="B446" s="141"/>
      <c r="C446" s="3"/>
      <c r="F446" s="63"/>
      <c r="G446" s="136"/>
      <c r="I446" s="3"/>
      <c r="J446" s="142"/>
      <c r="K446" s="143"/>
      <c r="L446" s="3"/>
    </row>
    <row r="447" spans="2:12" ht="29.25" customHeight="1">
      <c r="B447" s="141"/>
      <c r="C447" s="3"/>
      <c r="F447" s="63"/>
      <c r="G447" s="136"/>
      <c r="I447" s="3"/>
      <c r="J447" s="142"/>
      <c r="K447" s="143"/>
      <c r="L447" s="3"/>
    </row>
    <row r="448" spans="2:12" ht="29.25" customHeight="1">
      <c r="B448" s="141"/>
      <c r="C448" s="3"/>
      <c r="F448" s="63"/>
      <c r="G448" s="136"/>
      <c r="I448" s="3"/>
      <c r="J448" s="142"/>
      <c r="K448" s="143"/>
      <c r="L448" s="3"/>
    </row>
    <row r="449" spans="2:12" ht="29.25" customHeight="1">
      <c r="B449" s="141"/>
      <c r="C449" s="3"/>
      <c r="F449" s="63"/>
      <c r="G449" s="136"/>
      <c r="I449" s="3"/>
      <c r="J449" s="142"/>
      <c r="K449" s="143"/>
      <c r="L449" s="3"/>
    </row>
    <row r="450" spans="2:12" ht="29.25" customHeight="1">
      <c r="B450" s="141"/>
      <c r="C450" s="3"/>
      <c r="F450" s="63"/>
      <c r="G450" s="136"/>
      <c r="I450" s="3"/>
      <c r="J450" s="142"/>
      <c r="K450" s="143"/>
      <c r="L450" s="3"/>
    </row>
    <row r="451" spans="2:12" ht="29.25" customHeight="1">
      <c r="B451" s="141"/>
      <c r="C451" s="3"/>
      <c r="F451" s="63"/>
      <c r="G451" s="136"/>
      <c r="I451" s="3"/>
      <c r="J451" s="142"/>
      <c r="K451" s="143"/>
      <c r="L451" s="3"/>
    </row>
    <row r="452" spans="2:12" ht="29.25" customHeight="1">
      <c r="B452" s="141"/>
      <c r="C452" s="3"/>
      <c r="F452" s="63"/>
      <c r="G452" s="136"/>
      <c r="I452" s="3"/>
      <c r="J452" s="142"/>
      <c r="K452" s="143"/>
      <c r="L452" s="3"/>
    </row>
    <row r="453" spans="2:12" ht="29.25" customHeight="1">
      <c r="B453" s="141"/>
      <c r="C453" s="3"/>
      <c r="F453" s="63"/>
      <c r="G453" s="136"/>
      <c r="I453" s="3"/>
      <c r="J453" s="142"/>
      <c r="K453" s="143"/>
      <c r="L453" s="3"/>
    </row>
    <row r="454" spans="2:12" ht="29.25" customHeight="1">
      <c r="B454" s="141"/>
      <c r="C454" s="3"/>
      <c r="F454" s="63"/>
      <c r="G454" s="136"/>
      <c r="I454" s="3"/>
      <c r="J454" s="142"/>
      <c r="K454" s="143"/>
      <c r="L454" s="3"/>
    </row>
    <row r="455" spans="2:12" ht="29.25" customHeight="1">
      <c r="B455" s="141"/>
      <c r="C455" s="3"/>
      <c r="F455" s="63"/>
      <c r="G455" s="136"/>
      <c r="I455" s="3"/>
      <c r="J455" s="142"/>
      <c r="K455" s="143"/>
      <c r="L455" s="3"/>
    </row>
    <row r="456" spans="2:12" ht="29.25" customHeight="1">
      <c r="B456" s="141"/>
      <c r="C456" s="3"/>
      <c r="F456" s="63"/>
      <c r="G456" s="136"/>
      <c r="I456" s="3"/>
      <c r="J456" s="142"/>
      <c r="K456" s="143"/>
      <c r="L456" s="3"/>
    </row>
    <row r="457" spans="2:12" ht="29.25" customHeight="1">
      <c r="B457" s="141"/>
      <c r="C457" s="3"/>
      <c r="F457" s="63"/>
      <c r="G457" s="136"/>
      <c r="I457" s="3"/>
      <c r="J457" s="142"/>
      <c r="K457" s="143"/>
      <c r="L457" s="3"/>
    </row>
    <row r="458" spans="2:12" ht="29.25" customHeight="1">
      <c r="B458" s="141"/>
      <c r="C458" s="3"/>
      <c r="F458" s="63"/>
      <c r="G458" s="136"/>
      <c r="I458" s="3"/>
      <c r="J458" s="142"/>
      <c r="K458" s="143"/>
      <c r="L458" s="3"/>
    </row>
    <row r="459" spans="2:12" ht="29.25" customHeight="1">
      <c r="B459" s="141"/>
      <c r="C459" s="3"/>
      <c r="F459" s="63"/>
      <c r="G459" s="136"/>
      <c r="I459" s="3"/>
      <c r="J459" s="142"/>
      <c r="K459" s="143"/>
      <c r="L459" s="3"/>
    </row>
    <row r="460" spans="2:12" ht="29.25" customHeight="1">
      <c r="B460" s="141"/>
      <c r="C460" s="3"/>
      <c r="F460" s="63"/>
      <c r="G460" s="136"/>
      <c r="I460" s="3"/>
      <c r="J460" s="142"/>
      <c r="K460" s="143"/>
      <c r="L460" s="3"/>
    </row>
    <row r="461" spans="2:12" ht="29.25" customHeight="1">
      <c r="B461" s="141"/>
      <c r="C461" s="3"/>
      <c r="F461" s="63"/>
      <c r="G461" s="136"/>
      <c r="I461" s="3"/>
      <c r="J461" s="142"/>
      <c r="K461" s="143"/>
      <c r="L461" s="3"/>
    </row>
    <row r="462" spans="2:12" ht="29.25" customHeight="1">
      <c r="B462" s="141"/>
      <c r="C462" s="3"/>
      <c r="F462" s="63"/>
      <c r="G462" s="136"/>
      <c r="I462" s="3"/>
      <c r="J462" s="142"/>
      <c r="K462" s="143"/>
      <c r="L462" s="3"/>
    </row>
    <row r="463" spans="2:12" ht="29.25" customHeight="1">
      <c r="B463" s="141"/>
      <c r="C463" s="3"/>
      <c r="F463" s="63"/>
      <c r="G463" s="136"/>
      <c r="I463" s="3"/>
      <c r="J463" s="142"/>
      <c r="K463" s="143"/>
      <c r="L463" s="3"/>
    </row>
    <row r="464" spans="2:12" ht="29.25" customHeight="1">
      <c r="B464" s="141"/>
      <c r="C464" s="3"/>
      <c r="F464" s="63"/>
      <c r="G464" s="136"/>
      <c r="I464" s="3"/>
      <c r="J464" s="142"/>
      <c r="K464" s="143"/>
      <c r="L464" s="3"/>
    </row>
    <row r="465" spans="2:12" ht="29.25" customHeight="1">
      <c r="B465" s="141"/>
      <c r="C465" s="3"/>
      <c r="F465" s="63"/>
      <c r="G465" s="136"/>
      <c r="I465" s="3"/>
      <c r="J465" s="142"/>
      <c r="K465" s="143"/>
      <c r="L465" s="3"/>
    </row>
    <row r="466" spans="2:12" ht="29.25" customHeight="1">
      <c r="B466" s="141"/>
      <c r="C466" s="3"/>
      <c r="F466" s="63"/>
      <c r="G466" s="136"/>
      <c r="I466" s="3"/>
      <c r="J466" s="142"/>
      <c r="K466" s="143"/>
      <c r="L466" s="3"/>
    </row>
    <row r="467" spans="2:12" ht="29.25" customHeight="1">
      <c r="B467" s="141"/>
      <c r="C467" s="3"/>
      <c r="F467" s="63"/>
      <c r="G467" s="136"/>
      <c r="I467" s="3"/>
      <c r="J467" s="142"/>
      <c r="K467" s="143"/>
      <c r="L467" s="3"/>
    </row>
    <row r="468" spans="2:12" ht="29.25" customHeight="1">
      <c r="B468" s="141"/>
      <c r="C468" s="3"/>
      <c r="F468" s="63"/>
      <c r="G468" s="136"/>
      <c r="I468" s="3"/>
      <c r="J468" s="142"/>
      <c r="K468" s="143"/>
      <c r="L468" s="3"/>
    </row>
    <row r="469" spans="2:12" ht="29.25" customHeight="1">
      <c r="B469" s="141"/>
      <c r="C469" s="3"/>
      <c r="F469" s="63"/>
      <c r="G469" s="136"/>
      <c r="I469" s="3"/>
      <c r="J469" s="142"/>
      <c r="K469" s="143"/>
      <c r="L469" s="3"/>
    </row>
    <row r="470" spans="2:12" ht="29.25" customHeight="1">
      <c r="B470" s="141"/>
      <c r="C470" s="3"/>
      <c r="F470" s="63"/>
      <c r="G470" s="136"/>
      <c r="I470" s="3"/>
      <c r="J470" s="142"/>
      <c r="K470" s="143"/>
      <c r="L470" s="3"/>
    </row>
    <row r="471" spans="2:12" ht="29.25" customHeight="1">
      <c r="B471" s="141"/>
      <c r="C471" s="3"/>
      <c r="F471" s="63"/>
      <c r="G471" s="136"/>
      <c r="I471" s="3"/>
      <c r="J471" s="142"/>
      <c r="K471" s="143"/>
      <c r="L471" s="3"/>
    </row>
    <row r="472" spans="2:12" ht="29.25" customHeight="1">
      <c r="B472" s="141"/>
      <c r="C472" s="3"/>
      <c r="F472" s="63"/>
      <c r="G472" s="136"/>
      <c r="I472" s="3"/>
      <c r="J472" s="142"/>
      <c r="K472" s="143"/>
      <c r="L472" s="3"/>
    </row>
    <row r="473" spans="2:12" ht="29.25" customHeight="1">
      <c r="B473" s="141"/>
      <c r="C473" s="3"/>
      <c r="F473" s="63"/>
      <c r="G473" s="136"/>
      <c r="I473" s="3"/>
      <c r="J473" s="142"/>
      <c r="K473" s="143"/>
      <c r="L473" s="3"/>
    </row>
    <row r="474" spans="2:12" ht="29.25" customHeight="1">
      <c r="B474" s="141"/>
      <c r="C474" s="3"/>
      <c r="F474" s="63"/>
      <c r="G474" s="136"/>
      <c r="I474" s="3"/>
      <c r="J474" s="142"/>
      <c r="K474" s="143"/>
      <c r="L474" s="3"/>
    </row>
    <row r="475" spans="2:12" ht="29.25" customHeight="1">
      <c r="B475" s="141"/>
      <c r="C475" s="3"/>
      <c r="F475" s="63"/>
      <c r="G475" s="136"/>
      <c r="I475" s="3"/>
      <c r="J475" s="142"/>
      <c r="K475" s="143"/>
      <c r="L475" s="3"/>
    </row>
    <row r="476" spans="2:12" ht="29.25" customHeight="1">
      <c r="B476" s="141"/>
      <c r="C476" s="3"/>
      <c r="F476" s="63"/>
      <c r="G476" s="136"/>
      <c r="I476" s="3"/>
      <c r="J476" s="142"/>
      <c r="K476" s="143"/>
      <c r="L476" s="3"/>
    </row>
    <row r="477" spans="2:12" ht="29.25" customHeight="1">
      <c r="B477" s="141"/>
      <c r="C477" s="3"/>
      <c r="F477" s="63"/>
      <c r="G477" s="136"/>
      <c r="I477" s="3"/>
      <c r="J477" s="142"/>
      <c r="K477" s="143"/>
      <c r="L477" s="3"/>
    </row>
    <row r="478" spans="2:12" ht="29.25" customHeight="1">
      <c r="B478" s="141"/>
      <c r="C478" s="3"/>
      <c r="F478" s="63"/>
      <c r="G478" s="136"/>
      <c r="I478" s="3"/>
      <c r="J478" s="142"/>
      <c r="K478" s="143"/>
      <c r="L478" s="3"/>
    </row>
    <row r="479" spans="2:12" ht="29.25" customHeight="1">
      <c r="B479" s="141"/>
      <c r="C479" s="3"/>
      <c r="F479" s="63"/>
      <c r="G479" s="136"/>
      <c r="I479" s="3"/>
      <c r="J479" s="142"/>
      <c r="K479" s="143"/>
      <c r="L479" s="3"/>
    </row>
    <row r="480" spans="2:12" ht="29.25" customHeight="1">
      <c r="B480" s="141"/>
      <c r="C480" s="3"/>
      <c r="F480" s="63"/>
      <c r="G480" s="136"/>
      <c r="I480" s="3"/>
      <c r="J480" s="142"/>
      <c r="K480" s="143"/>
      <c r="L480" s="3"/>
    </row>
    <row r="481" spans="2:12" ht="29.25" customHeight="1">
      <c r="B481" s="141"/>
      <c r="C481" s="3"/>
      <c r="F481" s="63"/>
      <c r="G481" s="136"/>
      <c r="I481" s="3"/>
      <c r="J481" s="142"/>
      <c r="K481" s="143"/>
      <c r="L481" s="3"/>
    </row>
    <row r="482" spans="2:12" ht="29.25" customHeight="1">
      <c r="B482" s="141"/>
      <c r="C482" s="3"/>
      <c r="F482" s="63"/>
      <c r="G482" s="136"/>
      <c r="I482" s="3"/>
      <c r="J482" s="142"/>
      <c r="K482" s="143"/>
      <c r="L482" s="3"/>
    </row>
    <row r="483" spans="2:12" ht="29.25" customHeight="1">
      <c r="B483" s="141"/>
      <c r="C483" s="3"/>
      <c r="F483" s="63"/>
      <c r="G483" s="136"/>
      <c r="I483" s="3"/>
      <c r="J483" s="142"/>
      <c r="K483" s="143"/>
      <c r="L483" s="3"/>
    </row>
    <row r="484" spans="2:12" ht="29.25" customHeight="1">
      <c r="B484" s="141"/>
      <c r="C484" s="3"/>
      <c r="F484" s="63"/>
      <c r="G484" s="136"/>
      <c r="I484" s="3"/>
      <c r="J484" s="142"/>
      <c r="K484" s="143"/>
      <c r="L484" s="3"/>
    </row>
    <row r="485" spans="2:12" ht="29.25" customHeight="1">
      <c r="B485" s="141"/>
      <c r="C485" s="3"/>
      <c r="F485" s="63"/>
      <c r="G485" s="136"/>
      <c r="I485" s="3"/>
      <c r="J485" s="142"/>
      <c r="K485" s="143"/>
      <c r="L485" s="3"/>
    </row>
    <row r="486" spans="2:12" ht="29.25" customHeight="1">
      <c r="B486" s="141"/>
      <c r="C486" s="3"/>
      <c r="F486" s="63"/>
      <c r="G486" s="136"/>
      <c r="I486" s="3"/>
      <c r="J486" s="142"/>
      <c r="K486" s="143"/>
      <c r="L486" s="3"/>
    </row>
    <row r="487" spans="2:12" ht="29.25" customHeight="1">
      <c r="B487" s="141"/>
      <c r="C487" s="3"/>
      <c r="F487" s="63"/>
      <c r="G487" s="136"/>
      <c r="I487" s="3"/>
      <c r="J487" s="142"/>
      <c r="K487" s="143"/>
      <c r="L487" s="3"/>
    </row>
    <row r="488" spans="2:12" ht="29.25" customHeight="1">
      <c r="B488" s="141"/>
      <c r="C488" s="3"/>
      <c r="F488" s="63"/>
      <c r="G488" s="136"/>
      <c r="I488" s="3"/>
      <c r="J488" s="142"/>
      <c r="K488" s="143"/>
      <c r="L488" s="3"/>
    </row>
    <row r="489" spans="2:12" ht="29.25" customHeight="1">
      <c r="B489" s="141"/>
      <c r="C489" s="3"/>
      <c r="F489" s="63"/>
      <c r="G489" s="136"/>
      <c r="I489" s="3"/>
      <c r="J489" s="142"/>
      <c r="K489" s="143"/>
      <c r="L489" s="3"/>
    </row>
    <row r="490" spans="2:12" ht="29.25" customHeight="1">
      <c r="B490" s="141"/>
      <c r="C490" s="3"/>
      <c r="F490" s="63"/>
      <c r="G490" s="136"/>
      <c r="I490" s="3"/>
      <c r="J490" s="142"/>
      <c r="K490" s="143"/>
      <c r="L490" s="3"/>
    </row>
    <row r="491" spans="2:12" ht="29.25" customHeight="1">
      <c r="B491" s="141"/>
      <c r="C491" s="3"/>
      <c r="F491" s="63"/>
      <c r="G491" s="136"/>
      <c r="I491" s="3"/>
      <c r="J491" s="142"/>
      <c r="K491" s="143"/>
      <c r="L491" s="3"/>
    </row>
    <row r="492" spans="2:12" ht="29.25" customHeight="1">
      <c r="B492" s="141"/>
      <c r="C492" s="3"/>
      <c r="F492" s="63"/>
      <c r="G492" s="136"/>
      <c r="I492" s="3"/>
      <c r="J492" s="142"/>
      <c r="K492" s="143"/>
      <c r="L492" s="3"/>
    </row>
    <row r="493" spans="2:12" ht="29.25" customHeight="1">
      <c r="B493" s="141"/>
      <c r="C493" s="3"/>
      <c r="F493" s="63"/>
      <c r="G493" s="136"/>
      <c r="I493" s="3"/>
      <c r="J493" s="142"/>
      <c r="K493" s="143"/>
      <c r="L493" s="3"/>
    </row>
    <row r="494" spans="2:12" ht="29.25" customHeight="1">
      <c r="B494" s="141"/>
      <c r="C494" s="3"/>
      <c r="F494" s="63"/>
      <c r="G494" s="136"/>
      <c r="I494" s="3"/>
      <c r="J494" s="142"/>
      <c r="K494" s="143"/>
      <c r="L494" s="3"/>
    </row>
    <row r="495" spans="2:12" ht="29.25" customHeight="1">
      <c r="B495" s="141"/>
      <c r="C495" s="3"/>
      <c r="F495" s="63"/>
      <c r="G495" s="136"/>
      <c r="I495" s="3"/>
      <c r="J495" s="142"/>
      <c r="K495" s="143"/>
      <c r="L495" s="3"/>
    </row>
    <row r="496" spans="2:12" ht="29.25" customHeight="1">
      <c r="B496" s="141"/>
      <c r="C496" s="3"/>
      <c r="F496" s="63"/>
      <c r="G496" s="136"/>
      <c r="I496" s="3"/>
      <c r="J496" s="142"/>
      <c r="K496" s="143"/>
      <c r="L496" s="3"/>
    </row>
    <row r="497" spans="2:12" ht="29.25" customHeight="1">
      <c r="B497" s="141"/>
      <c r="C497" s="3"/>
      <c r="F497" s="63"/>
      <c r="G497" s="136"/>
      <c r="I497" s="3"/>
      <c r="J497" s="142"/>
      <c r="K497" s="143"/>
      <c r="L497" s="3"/>
    </row>
    <row r="498" spans="2:12" ht="29.25" customHeight="1">
      <c r="B498" s="141"/>
      <c r="C498" s="3"/>
      <c r="F498" s="63"/>
      <c r="G498" s="136"/>
      <c r="I498" s="3"/>
      <c r="J498" s="142"/>
      <c r="K498" s="143"/>
      <c r="L498" s="3"/>
    </row>
    <row r="499" spans="2:12" ht="29.25" customHeight="1">
      <c r="B499" s="141"/>
      <c r="C499" s="3"/>
      <c r="F499" s="63"/>
      <c r="G499" s="136"/>
      <c r="I499" s="3"/>
      <c r="J499" s="142"/>
      <c r="K499" s="143"/>
      <c r="L499" s="3"/>
    </row>
    <row r="500" spans="2:12" ht="29.25" customHeight="1">
      <c r="B500" s="141"/>
      <c r="C500" s="3"/>
      <c r="F500" s="63"/>
      <c r="G500" s="136"/>
      <c r="I500" s="3"/>
      <c r="J500" s="142"/>
      <c r="K500" s="143"/>
      <c r="L500" s="3"/>
    </row>
    <row r="501" spans="2:12" ht="29.25" customHeight="1">
      <c r="B501" s="141"/>
      <c r="C501" s="3"/>
      <c r="F501" s="63"/>
      <c r="G501" s="136"/>
      <c r="I501" s="3"/>
      <c r="J501" s="142"/>
      <c r="K501" s="143"/>
      <c r="L501" s="3"/>
    </row>
    <row r="502" spans="2:12" ht="29.25" customHeight="1">
      <c r="B502" s="141"/>
      <c r="C502" s="3"/>
      <c r="F502" s="63"/>
      <c r="G502" s="136"/>
      <c r="I502" s="3"/>
      <c r="J502" s="142"/>
      <c r="K502" s="143"/>
      <c r="L502" s="3"/>
    </row>
    <row r="503" spans="2:12" ht="29.25" customHeight="1">
      <c r="B503" s="16"/>
    </row>
    <row r="504" spans="2:12" ht="29.25" customHeight="1">
      <c r="B504" s="16"/>
    </row>
    <row r="505" spans="2:12" ht="29.25" customHeight="1">
      <c r="B505" s="16"/>
    </row>
    <row r="506" spans="2:12" ht="29.25" customHeight="1">
      <c r="B506" s="16"/>
    </row>
    <row r="507" spans="2:12" ht="29.25" customHeight="1">
      <c r="B507" s="16"/>
    </row>
    <row r="508" spans="2:12" ht="29.25" customHeight="1">
      <c r="B508" s="16"/>
    </row>
    <row r="509" spans="2:12" ht="29.25" customHeight="1">
      <c r="B509" s="16"/>
    </row>
    <row r="510" spans="2:12" ht="29.25" customHeight="1">
      <c r="B510" s="16"/>
    </row>
    <row r="511" spans="2:12" ht="29.25" customHeight="1">
      <c r="B511" s="16"/>
    </row>
    <row r="512" spans="2:12" ht="29.25" customHeight="1">
      <c r="B512" s="16"/>
    </row>
    <row r="513" spans="2:2" ht="29.25" customHeight="1">
      <c r="B513" s="16"/>
    </row>
    <row r="514" spans="2:2" ht="29.25" customHeight="1">
      <c r="B514" s="16"/>
    </row>
    <row r="515" spans="2:2" ht="29.25" customHeight="1">
      <c r="B515" s="16"/>
    </row>
    <row r="516" spans="2:2" ht="29.25" customHeight="1">
      <c r="B516" s="16"/>
    </row>
    <row r="517" spans="2:2" ht="29.25" customHeight="1">
      <c r="B517" s="16"/>
    </row>
    <row r="518" spans="2:2" ht="29.25" customHeight="1">
      <c r="B518" s="16"/>
    </row>
    <row r="519" spans="2:2" ht="29.25" customHeight="1">
      <c r="B519" s="16"/>
    </row>
    <row r="520" spans="2:2" ht="29.25" customHeight="1">
      <c r="B520" s="16"/>
    </row>
    <row r="521" spans="2:2" ht="29.25" customHeight="1">
      <c r="B521" s="16"/>
    </row>
    <row r="522" spans="2:2" ht="29.25" customHeight="1">
      <c r="B522" s="16"/>
    </row>
    <row r="523" spans="2:2" ht="29.25" customHeight="1">
      <c r="B523" s="16"/>
    </row>
    <row r="524" spans="2:2" ht="29.25" customHeight="1">
      <c r="B524" s="16"/>
    </row>
    <row r="525" spans="2:2" ht="29.25" customHeight="1">
      <c r="B525" s="16"/>
    </row>
    <row r="526" spans="2:2" ht="29.25" customHeight="1">
      <c r="B526" s="227"/>
    </row>
    <row r="527" spans="2:2" ht="29.25" customHeight="1">
      <c r="B527" s="227"/>
    </row>
    <row r="528" spans="2:2" ht="29.25" customHeight="1"/>
    <row r="529" ht="29.25" customHeight="1"/>
    <row r="530" ht="29.25" customHeight="1"/>
    <row r="531" ht="29.25" customHeight="1"/>
    <row r="532" ht="29.25" customHeight="1"/>
    <row r="533" ht="29.25" customHeight="1"/>
    <row r="534" ht="29.25" customHeight="1"/>
    <row r="535" ht="29.25" customHeight="1"/>
    <row r="536" ht="29.25" customHeight="1"/>
    <row r="537" ht="29.25" customHeight="1"/>
    <row r="538" ht="29.25" customHeight="1"/>
    <row r="539" ht="29.25" customHeight="1"/>
    <row r="540" ht="29.25" customHeight="1"/>
    <row r="541" ht="29.25" customHeight="1"/>
    <row r="542" ht="29.25" customHeight="1"/>
    <row r="543" ht="29.25" customHeight="1"/>
    <row r="544" ht="29.25" customHeight="1"/>
    <row r="545" ht="29.25" customHeight="1"/>
    <row r="546" ht="29.25" customHeight="1"/>
    <row r="547" ht="29.25" customHeight="1"/>
    <row r="548" ht="29.25" customHeight="1"/>
    <row r="549" ht="29.25" customHeight="1"/>
    <row r="550" ht="29.25" customHeight="1"/>
    <row r="551" ht="29.25" customHeight="1"/>
    <row r="552" ht="29.25" customHeight="1"/>
    <row r="553" ht="29.25" customHeight="1"/>
    <row r="554" ht="29.25" customHeight="1"/>
    <row r="555" ht="29.25" customHeight="1"/>
    <row r="556" ht="29.25" customHeight="1"/>
    <row r="557" ht="29.25" customHeight="1"/>
    <row r="558" ht="29.25" customHeight="1"/>
    <row r="559" ht="29.25" customHeight="1"/>
    <row r="560" ht="29.25" customHeight="1"/>
    <row r="561" ht="29.25" customHeight="1"/>
    <row r="562" ht="29.25" customHeight="1"/>
    <row r="563" ht="29.25" customHeight="1"/>
    <row r="564" ht="29.25" customHeight="1"/>
    <row r="565" ht="29.25" customHeight="1"/>
    <row r="566" ht="29.25" customHeight="1"/>
    <row r="567" ht="29.25" customHeight="1"/>
    <row r="568" ht="29.25" customHeight="1"/>
    <row r="569" ht="29.25" customHeight="1"/>
    <row r="570" ht="29.25" customHeight="1"/>
    <row r="571" ht="29.25" customHeight="1"/>
    <row r="572" ht="29.25" customHeight="1"/>
    <row r="573" ht="29.25" customHeight="1"/>
    <row r="574" ht="29.25" customHeight="1"/>
    <row r="575" ht="29.25" customHeight="1"/>
    <row r="576" ht="29.25" customHeight="1"/>
    <row r="577" ht="29.25" customHeight="1"/>
    <row r="578" ht="29.25" customHeight="1"/>
    <row r="579" ht="29.25" customHeight="1"/>
    <row r="580" ht="29.25" customHeight="1"/>
    <row r="581" ht="29.25" customHeight="1"/>
    <row r="582" ht="29.25" customHeight="1"/>
    <row r="583" ht="29.25" customHeight="1"/>
    <row r="584" ht="29.25" customHeight="1"/>
    <row r="585" ht="29.25" customHeight="1"/>
    <row r="586" ht="29.25" customHeight="1"/>
    <row r="587" ht="29.25" customHeight="1"/>
    <row r="588" ht="29.25" customHeight="1"/>
    <row r="589" ht="29.25" customHeight="1"/>
    <row r="590" ht="29.25" customHeight="1"/>
    <row r="591" ht="29.25" customHeight="1"/>
    <row r="592" ht="29.25" customHeight="1"/>
    <row r="593" ht="29.25" customHeight="1"/>
    <row r="594" ht="29.25" customHeight="1"/>
    <row r="595" ht="29.25" customHeight="1"/>
    <row r="596" ht="29.25" customHeight="1"/>
    <row r="597" ht="29.25" customHeight="1"/>
    <row r="598" ht="29.25" customHeight="1"/>
    <row r="599" ht="29.25" customHeight="1"/>
    <row r="600" ht="29.25" customHeight="1"/>
    <row r="601" ht="29.25" customHeight="1"/>
    <row r="602" ht="29.25" customHeight="1"/>
    <row r="603" ht="29.25" customHeight="1"/>
    <row r="604" ht="29.25" customHeight="1"/>
    <row r="605" ht="29.25" customHeight="1"/>
    <row r="606" ht="29.25" customHeight="1"/>
    <row r="607" ht="29.25" customHeight="1"/>
    <row r="608" ht="29.25" customHeight="1"/>
    <row r="609" ht="29.25" customHeight="1"/>
    <row r="610" ht="29.25" customHeight="1"/>
    <row r="611" ht="29.25" customHeight="1"/>
    <row r="612" ht="29.25" customHeight="1"/>
    <row r="613" ht="29.25" customHeight="1"/>
    <row r="614" ht="29.25" customHeight="1"/>
    <row r="615" ht="29.25" customHeight="1"/>
    <row r="616" ht="29.25" customHeight="1"/>
    <row r="617" ht="29.25" customHeight="1"/>
    <row r="618" ht="29.25" customHeight="1"/>
    <row r="619" ht="29.25" customHeight="1"/>
    <row r="620" ht="29.25" customHeight="1"/>
    <row r="621" ht="29.25" customHeight="1"/>
    <row r="622" ht="29.25" customHeight="1"/>
    <row r="623" ht="29.25" customHeight="1"/>
    <row r="624" ht="29.25" customHeight="1"/>
    <row r="625" ht="29.25" customHeight="1"/>
    <row r="626" ht="29.25" customHeight="1"/>
    <row r="627" ht="29.25" customHeight="1"/>
    <row r="628" ht="29.25" customHeight="1"/>
    <row r="629" ht="29.25" customHeight="1"/>
    <row r="630" ht="29.25" customHeight="1"/>
    <row r="631" ht="29.25" customHeight="1"/>
    <row r="632" ht="29.25" customHeight="1"/>
    <row r="633" ht="29.25" customHeight="1"/>
    <row r="634" ht="29.25" customHeight="1"/>
    <row r="635" ht="29.25" customHeight="1"/>
    <row r="636" ht="29.25" customHeight="1"/>
    <row r="637" ht="29.25" customHeight="1"/>
    <row r="638" ht="29.25" customHeight="1"/>
    <row r="639" ht="29.25" customHeight="1"/>
    <row r="640" ht="29.25" customHeight="1"/>
    <row r="641" ht="29.25" customHeight="1"/>
    <row r="642" ht="29.25" customHeight="1"/>
    <row r="643" ht="29.25" customHeight="1"/>
    <row r="644" ht="29.25" customHeight="1"/>
    <row r="645" ht="29.25" customHeight="1"/>
    <row r="646" ht="29.25" customHeight="1"/>
    <row r="647" ht="29.25" customHeight="1"/>
    <row r="648" ht="29.25" customHeight="1"/>
    <row r="649" ht="29.25" customHeight="1"/>
    <row r="650" ht="29.25" customHeight="1"/>
    <row r="651" ht="29.25" customHeight="1"/>
    <row r="652" ht="29.25" customHeight="1"/>
    <row r="653" ht="29.25" customHeight="1"/>
    <row r="654" ht="29.25" customHeight="1"/>
    <row r="655" ht="29.25" customHeight="1"/>
    <row r="656" ht="29.25" customHeight="1"/>
    <row r="657" ht="29.25" customHeight="1"/>
    <row r="658" ht="29.25" customHeight="1"/>
    <row r="659" ht="29.25" customHeight="1"/>
    <row r="660" ht="29.25" customHeight="1"/>
    <row r="661" ht="29.25" customHeight="1"/>
    <row r="662" ht="29.25" customHeight="1"/>
    <row r="663" ht="29.25" customHeight="1"/>
    <row r="664" ht="29.25" customHeight="1"/>
    <row r="665" ht="29.25" customHeight="1"/>
    <row r="666" ht="29.25" customHeight="1"/>
    <row r="667" ht="29.25" customHeight="1"/>
    <row r="668" ht="29.25" customHeight="1"/>
    <row r="669" ht="29.25" customHeight="1"/>
    <row r="670" ht="29.25" customHeight="1"/>
    <row r="671" ht="29.25" customHeight="1"/>
    <row r="672" ht="29.25" customHeight="1"/>
    <row r="673" ht="29.25" customHeight="1"/>
    <row r="674" ht="29.25" customHeight="1"/>
    <row r="675" ht="29.25" customHeight="1"/>
    <row r="676" ht="29.25" customHeight="1"/>
    <row r="677" ht="29.25" customHeight="1"/>
    <row r="678" ht="29.25" customHeight="1"/>
    <row r="679" ht="29.25" customHeight="1"/>
    <row r="680" ht="29.25" customHeight="1"/>
    <row r="681" ht="29.25" customHeight="1"/>
    <row r="682" ht="29.25" customHeight="1"/>
    <row r="683" ht="29.25" customHeight="1"/>
    <row r="684" ht="29.25" customHeight="1"/>
    <row r="685" ht="29.25" customHeight="1"/>
    <row r="686" ht="29.25" customHeight="1"/>
    <row r="687" ht="29.25" customHeight="1"/>
    <row r="688" ht="29.25" customHeight="1"/>
    <row r="689" ht="29.25" customHeight="1"/>
    <row r="690" ht="29.25" customHeight="1"/>
    <row r="691" ht="29.25" customHeight="1"/>
    <row r="692" ht="29.25" customHeight="1"/>
    <row r="693" ht="29.25" customHeight="1"/>
    <row r="694" ht="29.25" customHeight="1"/>
    <row r="695" ht="29.25" customHeight="1"/>
    <row r="696" ht="29.25" customHeight="1"/>
    <row r="697" ht="29.25" customHeight="1"/>
    <row r="698" ht="29.25" customHeight="1"/>
    <row r="699" ht="29.25" customHeight="1"/>
    <row r="700" ht="29.25" customHeight="1"/>
    <row r="701" ht="29.25" customHeight="1"/>
    <row r="702" ht="29.25" customHeight="1"/>
    <row r="703" ht="29.25" customHeight="1"/>
    <row r="704" ht="29.25" customHeight="1"/>
    <row r="705" ht="29.25" customHeight="1"/>
    <row r="706" ht="29.25" customHeight="1"/>
    <row r="707" ht="29.25" customHeight="1"/>
    <row r="708" ht="29.25" customHeight="1"/>
    <row r="709" ht="29.25" customHeight="1"/>
    <row r="710" ht="29.25" customHeight="1"/>
    <row r="711" ht="29.25" customHeight="1"/>
    <row r="712" ht="29.25" customHeight="1"/>
    <row r="713" ht="29.25" customHeight="1"/>
    <row r="714" ht="29.25" customHeight="1"/>
    <row r="715" ht="29.25" customHeight="1"/>
    <row r="716" ht="29.25" customHeight="1"/>
    <row r="717" ht="29.25" customHeight="1"/>
    <row r="718" ht="29.25" customHeight="1"/>
    <row r="719" ht="29.25" customHeight="1"/>
    <row r="720" ht="29.25" customHeight="1"/>
    <row r="721" ht="29.25" customHeight="1"/>
    <row r="722" ht="29.25" customHeight="1"/>
    <row r="723" ht="29.25" customHeight="1"/>
    <row r="724" ht="29.25" customHeight="1"/>
    <row r="725" ht="29.25" customHeight="1"/>
    <row r="726" ht="29.25" customHeight="1"/>
    <row r="727" ht="29.25" customHeight="1"/>
    <row r="728" ht="29.25" customHeight="1"/>
    <row r="729" ht="29.25" customHeight="1"/>
    <row r="730" ht="29.25" customHeight="1"/>
    <row r="731" ht="29.25" customHeight="1"/>
    <row r="732" ht="29.25" customHeight="1"/>
    <row r="733" ht="29.25" customHeight="1"/>
    <row r="734" ht="29.25" customHeight="1"/>
    <row r="735" ht="29.25" customHeight="1"/>
    <row r="736" ht="29.25" customHeight="1"/>
    <row r="737" ht="29.25" customHeight="1"/>
    <row r="738" ht="29.25" customHeight="1"/>
    <row r="739" ht="29.25" customHeight="1"/>
    <row r="740" ht="29.25" customHeight="1"/>
    <row r="741" ht="29.25" customHeight="1"/>
    <row r="742" ht="29.25" customHeight="1"/>
    <row r="743" ht="29.25" customHeight="1"/>
    <row r="744" ht="29.25" customHeight="1"/>
    <row r="745" ht="29.25" customHeight="1"/>
    <row r="746" ht="29.25" customHeight="1"/>
    <row r="747" ht="29.25" customHeight="1"/>
    <row r="748" ht="29.25" customHeight="1"/>
    <row r="749" ht="29.25" customHeight="1"/>
    <row r="750" ht="29.25" customHeight="1"/>
    <row r="751" ht="29.25" customHeight="1"/>
    <row r="752" ht="29.25" customHeight="1"/>
    <row r="753" spans="13:14" ht="29.25" customHeight="1"/>
    <row r="754" spans="13:14" ht="29.25" customHeight="1"/>
    <row r="755" spans="13:14" ht="29.25" customHeight="1"/>
    <row r="756" spans="13:14" ht="29.25" customHeight="1"/>
    <row r="757" spans="13:14" ht="29.25" customHeight="1"/>
    <row r="758" spans="13:14" ht="29.25" customHeight="1">
      <c r="M758" s="217">
        <v>42766</v>
      </c>
      <c r="N758" s="218">
        <f>+M758-H48</f>
        <v>42766</v>
      </c>
    </row>
    <row r="759" spans="13:14" ht="29.25" customHeight="1">
      <c r="M759" s="3">
        <v>42766</v>
      </c>
      <c r="N759" s="218">
        <f>+M759-H49</f>
        <v>-1033</v>
      </c>
    </row>
    <row r="760" spans="13:14" ht="29.25" customHeight="1">
      <c r="M760" s="3">
        <v>42766</v>
      </c>
      <c r="N760" s="218" t="e">
        <f>+M760-#REF!</f>
        <v>#REF!</v>
      </c>
    </row>
    <row r="761" spans="13:14" ht="29.25" customHeight="1">
      <c r="M761" s="3">
        <v>42766</v>
      </c>
      <c r="N761" s="218" t="e">
        <f>+M761-#REF!</f>
        <v>#REF!</v>
      </c>
    </row>
    <row r="762" spans="13:14" ht="29.25" customHeight="1">
      <c r="M762" s="3">
        <v>42766</v>
      </c>
      <c r="N762" s="218" t="e">
        <f>+M762-#REF!</f>
        <v>#REF!</v>
      </c>
    </row>
    <row r="763" spans="13:14" ht="29.25" customHeight="1">
      <c r="M763" s="3">
        <v>42766</v>
      </c>
      <c r="N763" s="218" t="e">
        <f>+M763-#REF!</f>
        <v>#REF!</v>
      </c>
    </row>
    <row r="764" spans="13:14" ht="29.25" customHeight="1">
      <c r="M764" s="3">
        <v>42766</v>
      </c>
      <c r="N764" s="218" t="e">
        <f>+M764-#REF!</f>
        <v>#REF!</v>
      </c>
    </row>
    <row r="765" spans="13:14" ht="41.25" customHeight="1">
      <c r="N765" s="218">
        <f>+M765-H50</f>
        <v>0</v>
      </c>
    </row>
    <row r="766" spans="13:14" ht="29.25" customHeight="1">
      <c r="N766" s="218"/>
    </row>
    <row r="767" spans="13:14" ht="29.25" customHeight="1">
      <c r="N767" s="218"/>
    </row>
    <row r="768" spans="13:14" ht="29.25" customHeight="1">
      <c r="N768" s="218"/>
    </row>
    <row r="769" spans="14:14" ht="29.25" customHeight="1">
      <c r="N769" s="218"/>
    </row>
    <row r="770" spans="14:14" ht="29.25" customHeight="1">
      <c r="N770" s="218"/>
    </row>
    <row r="771" spans="14:14" ht="29.25" customHeight="1">
      <c r="N771" s="218"/>
    </row>
    <row r="772" spans="14:14" ht="29.25" customHeight="1">
      <c r="N772" s="218"/>
    </row>
    <row r="773" spans="14:14" ht="29.25" customHeight="1">
      <c r="N773" s="218"/>
    </row>
    <row r="774" spans="14:14" ht="29.25" customHeight="1">
      <c r="N774" s="218"/>
    </row>
    <row r="775" spans="14:14" ht="29.25" customHeight="1">
      <c r="N775" s="218"/>
    </row>
    <row r="776" spans="14:14" ht="29.25" customHeight="1">
      <c r="N776" s="218"/>
    </row>
    <row r="777" spans="14:14" ht="29.25" customHeight="1">
      <c r="N777" s="218"/>
    </row>
    <row r="778" spans="14:14" ht="29.25" customHeight="1">
      <c r="N778" s="218"/>
    </row>
    <row r="779" spans="14:14" ht="29.25" customHeight="1">
      <c r="N779" s="218"/>
    </row>
    <row r="780" spans="14:14" ht="29.25" customHeight="1">
      <c r="N780" s="218"/>
    </row>
    <row r="781" spans="14:14" ht="29.25" customHeight="1">
      <c r="N781" s="218"/>
    </row>
    <row r="782" spans="14:14" ht="29.25" customHeight="1">
      <c r="N782" s="218"/>
    </row>
    <row r="783" spans="14:14" ht="29.25" customHeight="1">
      <c r="N783" s="218"/>
    </row>
    <row r="784" spans="14:14" ht="29.25" customHeight="1">
      <c r="N784" s="218"/>
    </row>
    <row r="785" spans="14:14" ht="29.25" customHeight="1">
      <c r="N785" s="218"/>
    </row>
    <row r="786" spans="14:14" ht="29.25" customHeight="1">
      <c r="N786" s="218"/>
    </row>
    <row r="787" spans="14:14" ht="29.25" customHeight="1">
      <c r="N787" s="218"/>
    </row>
    <row r="788" spans="14:14" ht="29.25" customHeight="1">
      <c r="N788" s="218"/>
    </row>
    <row r="789" spans="14:14" ht="29.25" customHeight="1">
      <c r="N789" s="218"/>
    </row>
    <row r="790" spans="14:14" ht="29.25" customHeight="1">
      <c r="N790" s="218"/>
    </row>
    <row r="791" spans="14:14" ht="29.25" customHeight="1"/>
    <row r="796" spans="14:14" ht="72.75" customHeight="1"/>
    <row r="945" ht="26.25" customHeight="1"/>
    <row r="947" ht="12.75" customHeight="1"/>
    <row r="949" ht="31.5" customHeight="1"/>
    <row r="951" ht="12.75" customHeight="1"/>
    <row r="952" ht="12.75" customHeight="1"/>
    <row r="953" ht="12.75" customHeight="1"/>
    <row r="954" ht="12.75" customHeight="1"/>
  </sheetData>
  <autoFilter ref="C13:L63"/>
  <sortState ref="C20:K124">
    <sortCondition ref="C20:C124"/>
  </sortState>
  <mergeCells count="6">
    <mergeCell ref="B79:L79"/>
    <mergeCell ref="B9:L9"/>
    <mergeCell ref="B8:L8"/>
    <mergeCell ref="B43:L43"/>
    <mergeCell ref="B44:L44"/>
    <mergeCell ref="B42:L42"/>
  </mergeCells>
  <phoneticPr fontId="5" type="noConversion"/>
  <printOptions horizontalCentered="1" verticalCentered="1"/>
  <pageMargins left="0.19" right="0.14000000000000001" top="0.31496062992125984" bottom="0.28000000000000003" header="0" footer="0"/>
  <pageSetup scale="43" fitToHeight="20" orientation="landscape" horizontalDpi="4294967293" verticalDpi="4294967293" r:id="rId1"/>
  <headerFooter alignWithMargins="0"/>
  <rowBreaks count="1" manualBreakCount="1">
    <brk id="42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</sheetPr>
  <dimension ref="B1:O40"/>
  <sheetViews>
    <sheetView topLeftCell="A19" zoomScale="70" zoomScaleNormal="70" workbookViewId="0">
      <selection activeCell="I16" sqref="I16:I17"/>
    </sheetView>
  </sheetViews>
  <sheetFormatPr baseColWidth="10" defaultRowHeight="15"/>
  <cols>
    <col min="1" max="1" width="28.5703125" style="24" customWidth="1"/>
    <col min="2" max="2" width="9.42578125" style="24" customWidth="1"/>
    <col min="3" max="3" width="38.140625" style="24" customWidth="1"/>
    <col min="4" max="4" width="15.5703125" style="24" customWidth="1"/>
    <col min="5" max="5" width="17.28515625" style="24" customWidth="1"/>
    <col min="6" max="6" width="18.28515625" style="24" customWidth="1"/>
    <col min="7" max="7" width="41.42578125" style="24" customWidth="1"/>
    <col min="8" max="8" width="13.7109375" style="24" customWidth="1"/>
    <col min="9" max="9" width="21.85546875" style="24" bestFit="1" customWidth="1"/>
    <col min="10" max="10" width="20.28515625" style="24" customWidth="1"/>
    <col min="11" max="11" width="17.28515625" style="24" customWidth="1"/>
    <col min="12" max="12" width="12.42578125" style="24" customWidth="1"/>
    <col min="13" max="13" width="17.42578125" style="32" customWidth="1"/>
    <col min="14" max="14" width="18.42578125" style="39" customWidth="1"/>
    <col min="15" max="15" width="20.85546875" style="41" customWidth="1"/>
    <col min="16" max="16" width="13.42578125" style="24" customWidth="1"/>
    <col min="17" max="16384" width="11.42578125" style="24"/>
  </cols>
  <sheetData>
    <row r="1" spans="2:15">
      <c r="M1" s="207"/>
    </row>
    <row r="2" spans="2:15" ht="94.5" customHeight="1">
      <c r="B2" s="299" t="s">
        <v>164</v>
      </c>
      <c r="C2" s="300"/>
      <c r="D2" s="300"/>
      <c r="E2" s="300"/>
      <c r="F2" s="300"/>
      <c r="G2" s="300"/>
      <c r="H2" s="300"/>
      <c r="I2" s="301"/>
    </row>
    <row r="3" spans="2:15" ht="18.75">
      <c r="B3" s="302" t="str">
        <f>+'C.COMERCIALES Y OTRAS C X PAGAR'!B9:L9</f>
        <v>NIT 811.031.066-0</v>
      </c>
      <c r="C3" s="303"/>
      <c r="D3" s="303"/>
      <c r="E3" s="303"/>
      <c r="F3" s="303"/>
      <c r="G3" s="303"/>
      <c r="H3" s="303"/>
      <c r="I3" s="304"/>
    </row>
    <row r="4" spans="2:15" ht="16.5">
      <c r="B4" s="104" t="s">
        <v>1</v>
      </c>
      <c r="C4" s="16"/>
      <c r="D4" s="16"/>
      <c r="E4" s="16"/>
      <c r="F4" s="16"/>
      <c r="G4" s="16"/>
      <c r="H4" s="16"/>
      <c r="I4" s="105"/>
    </row>
    <row r="5" spans="2:15" ht="16.5">
      <c r="B5" s="106" t="s">
        <v>46</v>
      </c>
      <c r="C5" s="16"/>
      <c r="D5" s="16"/>
      <c r="E5" s="16"/>
      <c r="F5" s="16"/>
      <c r="G5" s="16"/>
      <c r="H5" s="16"/>
      <c r="I5" s="105"/>
    </row>
    <row r="6" spans="2:15" ht="16.5">
      <c r="B6" s="106" t="str">
        <f>+'C.COMERCIALES Y OTRAS C X PAGAR'!B12</f>
        <v>04 DE DICIEMBRE DE 2019</v>
      </c>
      <c r="C6" s="16"/>
      <c r="D6" s="16"/>
      <c r="E6" s="16"/>
      <c r="F6" s="16"/>
      <c r="G6" s="16"/>
      <c r="H6" s="16"/>
      <c r="I6" s="105"/>
    </row>
    <row r="7" spans="2:15" ht="16.5">
      <c r="B7" s="107"/>
      <c r="C7" s="108"/>
      <c r="D7" s="108"/>
      <c r="E7" s="108"/>
      <c r="F7" s="108"/>
      <c r="G7" s="108"/>
      <c r="H7" s="108"/>
      <c r="I7" s="109" t="s">
        <v>3</v>
      </c>
    </row>
    <row r="8" spans="2:15" ht="16.5" customHeight="1">
      <c r="B8" s="296" t="s">
        <v>11</v>
      </c>
      <c r="C8" s="296" t="s">
        <v>38</v>
      </c>
      <c r="D8" s="296" t="s">
        <v>19</v>
      </c>
      <c r="E8" s="296" t="s">
        <v>7</v>
      </c>
      <c r="F8" s="296" t="s">
        <v>39</v>
      </c>
      <c r="G8" s="296" t="s">
        <v>27</v>
      </c>
      <c r="H8" s="296" t="s">
        <v>20</v>
      </c>
      <c r="I8" s="296" t="s">
        <v>28</v>
      </c>
    </row>
    <row r="9" spans="2:15" ht="13.5" customHeight="1">
      <c r="B9" s="296"/>
      <c r="C9" s="296"/>
      <c r="D9" s="296"/>
      <c r="E9" s="296"/>
      <c r="F9" s="296"/>
      <c r="G9" s="296"/>
      <c r="H9" s="296"/>
      <c r="I9" s="296"/>
      <c r="N9" s="24"/>
    </row>
    <row r="10" spans="2:15" ht="16.5">
      <c r="B10" s="110">
        <v>24</v>
      </c>
      <c r="C10" s="111" t="s">
        <v>0</v>
      </c>
      <c r="D10" s="51"/>
      <c r="E10" s="111"/>
      <c r="F10" s="111"/>
      <c r="G10" s="111"/>
      <c r="H10" s="111"/>
      <c r="I10" s="112"/>
      <c r="M10" s="24"/>
      <c r="N10" s="24"/>
      <c r="O10" s="24"/>
    </row>
    <row r="11" spans="2:15" ht="33">
      <c r="B11" s="113">
        <v>2404</v>
      </c>
      <c r="C11" s="256" t="s">
        <v>46</v>
      </c>
      <c r="D11" s="26"/>
      <c r="E11" s="62"/>
      <c r="F11" s="62"/>
      <c r="G11" s="62"/>
      <c r="H11" s="27"/>
      <c r="I11" s="255">
        <f>SUM(I12:I17)</f>
        <v>54928000</v>
      </c>
      <c r="M11" s="24"/>
      <c r="N11" s="24"/>
      <c r="O11" s="24"/>
    </row>
    <row r="12" spans="2:15" ht="33">
      <c r="B12" s="113"/>
      <c r="C12" s="25" t="s">
        <v>82</v>
      </c>
      <c r="D12" s="26">
        <v>800197268</v>
      </c>
      <c r="E12" s="62" t="s">
        <v>103</v>
      </c>
      <c r="F12" s="62" t="s">
        <v>106</v>
      </c>
      <c r="G12" s="62" t="s">
        <v>124</v>
      </c>
      <c r="H12" s="27" t="s">
        <v>81</v>
      </c>
      <c r="I12" s="114">
        <v>5376000</v>
      </c>
      <c r="M12" s="24"/>
      <c r="N12" s="24"/>
      <c r="O12" s="24"/>
    </row>
    <row r="13" spans="2:15" ht="33">
      <c r="B13" s="113"/>
      <c r="C13" s="25" t="s">
        <v>82</v>
      </c>
      <c r="D13" s="26">
        <v>800197268</v>
      </c>
      <c r="E13" s="62" t="s">
        <v>105</v>
      </c>
      <c r="F13" s="62" t="s">
        <v>106</v>
      </c>
      <c r="G13" s="62" t="s">
        <v>124</v>
      </c>
      <c r="H13" s="27" t="s">
        <v>81</v>
      </c>
      <c r="I13" s="114">
        <v>1935000</v>
      </c>
      <c r="M13" s="24"/>
      <c r="N13" s="24"/>
      <c r="O13" s="24"/>
    </row>
    <row r="14" spans="2:15" ht="33">
      <c r="B14" s="113"/>
      <c r="C14" s="25" t="s">
        <v>82</v>
      </c>
      <c r="D14" s="26">
        <v>800197268</v>
      </c>
      <c r="E14" s="62" t="s">
        <v>104</v>
      </c>
      <c r="F14" s="62" t="s">
        <v>106</v>
      </c>
      <c r="G14" s="62" t="s">
        <v>124</v>
      </c>
      <c r="H14" s="27" t="s">
        <v>81</v>
      </c>
      <c r="I14" s="114">
        <v>7244000</v>
      </c>
      <c r="M14" s="24"/>
      <c r="N14" s="24"/>
      <c r="O14" s="24"/>
    </row>
    <row r="15" spans="2:15" ht="33">
      <c r="B15" s="113"/>
      <c r="C15" s="25" t="s">
        <v>82</v>
      </c>
      <c r="D15" s="26">
        <v>800197268</v>
      </c>
      <c r="E15" s="62" t="s">
        <v>107</v>
      </c>
      <c r="F15" s="62" t="s">
        <v>106</v>
      </c>
      <c r="G15" s="62" t="s">
        <v>124</v>
      </c>
      <c r="H15" s="27" t="s">
        <v>81</v>
      </c>
      <c r="I15" s="114">
        <v>2608000</v>
      </c>
      <c r="M15" s="24"/>
      <c r="N15" s="24"/>
      <c r="O15" s="24"/>
    </row>
    <row r="16" spans="2:15" ht="33">
      <c r="B16" s="113"/>
      <c r="C16" s="25" t="s">
        <v>82</v>
      </c>
      <c r="D16" s="26">
        <v>800197268</v>
      </c>
      <c r="E16" s="62" t="s">
        <v>108</v>
      </c>
      <c r="F16" s="62" t="s">
        <v>106</v>
      </c>
      <c r="G16" s="62" t="s">
        <v>124</v>
      </c>
      <c r="H16" s="27" t="s">
        <v>81</v>
      </c>
      <c r="I16" s="114">
        <v>12648000</v>
      </c>
      <c r="M16" s="24"/>
      <c r="N16" s="24"/>
      <c r="O16" s="24"/>
    </row>
    <row r="17" spans="2:15" ht="33">
      <c r="B17" s="113"/>
      <c r="C17" s="25" t="s">
        <v>82</v>
      </c>
      <c r="D17" s="26">
        <v>800197268</v>
      </c>
      <c r="E17" s="62" t="s">
        <v>109</v>
      </c>
      <c r="F17" s="62" t="s">
        <v>106</v>
      </c>
      <c r="G17" s="62" t="s">
        <v>124</v>
      </c>
      <c r="H17" s="27" t="s">
        <v>81</v>
      </c>
      <c r="I17" s="114">
        <v>25117000</v>
      </c>
      <c r="M17" s="24"/>
      <c r="N17" s="24"/>
      <c r="O17" s="24"/>
    </row>
    <row r="18" spans="2:15" ht="16.5">
      <c r="B18" s="113"/>
      <c r="C18" s="25"/>
      <c r="D18" s="26"/>
      <c r="E18" s="62"/>
      <c r="F18" s="62"/>
      <c r="G18" s="62"/>
      <c r="H18" s="27"/>
      <c r="I18" s="114"/>
      <c r="M18" s="24"/>
      <c r="N18" s="24"/>
      <c r="O18" s="24"/>
    </row>
    <row r="19" spans="2:15" ht="16.5">
      <c r="B19" s="113">
        <v>2416</v>
      </c>
      <c r="C19" s="256" t="s">
        <v>110</v>
      </c>
      <c r="D19" s="26"/>
      <c r="E19" s="62"/>
      <c r="F19" s="62"/>
      <c r="G19" s="62"/>
      <c r="H19" s="27"/>
      <c r="I19" s="255">
        <f>SUM(I20:I25)</f>
        <v>194917752</v>
      </c>
      <c r="J19" s="39"/>
      <c r="M19" s="24"/>
      <c r="N19" s="24"/>
      <c r="O19" s="24"/>
    </row>
    <row r="20" spans="2:15" ht="16.5">
      <c r="B20" s="150"/>
      <c r="C20" s="25" t="s">
        <v>111</v>
      </c>
      <c r="D20" s="26">
        <v>891480030</v>
      </c>
      <c r="E20" s="62" t="s">
        <v>114</v>
      </c>
      <c r="F20" s="153" t="s">
        <v>88</v>
      </c>
      <c r="G20" s="62" t="s">
        <v>134</v>
      </c>
      <c r="H20" s="27" t="s">
        <v>127</v>
      </c>
      <c r="I20" s="114">
        <v>21934248</v>
      </c>
      <c r="M20" s="24"/>
      <c r="N20" s="24"/>
      <c r="O20" s="24"/>
    </row>
    <row r="21" spans="2:15" ht="16.5">
      <c r="B21" s="150"/>
      <c r="C21" s="25" t="s">
        <v>112</v>
      </c>
      <c r="D21" s="26">
        <v>800100751</v>
      </c>
      <c r="E21" s="62" t="s">
        <v>114</v>
      </c>
      <c r="F21" s="153" t="s">
        <v>88</v>
      </c>
      <c r="G21" s="62" t="s">
        <v>135</v>
      </c>
      <c r="H21" s="27" t="s">
        <v>128</v>
      </c>
      <c r="I21" s="114">
        <v>78774977</v>
      </c>
      <c r="M21" s="24"/>
      <c r="N21" s="24"/>
      <c r="O21" s="24"/>
    </row>
    <row r="22" spans="2:15" ht="16.5">
      <c r="B22" s="150"/>
      <c r="C22" s="25" t="s">
        <v>113</v>
      </c>
      <c r="D22" s="26">
        <v>800104062</v>
      </c>
      <c r="E22" s="62" t="s">
        <v>114</v>
      </c>
      <c r="F22" s="153" t="s">
        <v>88</v>
      </c>
      <c r="G22" s="62" t="s">
        <v>136</v>
      </c>
      <c r="H22" s="27" t="s">
        <v>81</v>
      </c>
      <c r="I22" s="114">
        <v>13213048</v>
      </c>
      <c r="M22" s="24"/>
      <c r="N22" s="24"/>
      <c r="O22" s="24"/>
    </row>
    <row r="23" spans="2:15" ht="33">
      <c r="B23" s="150"/>
      <c r="C23" s="25" t="s">
        <v>111</v>
      </c>
      <c r="D23" s="26">
        <v>891480030</v>
      </c>
      <c r="E23" s="153" t="s">
        <v>115</v>
      </c>
      <c r="F23" s="153" t="s">
        <v>88</v>
      </c>
      <c r="G23" s="62" t="s">
        <v>134</v>
      </c>
      <c r="H23" s="27" t="s">
        <v>127</v>
      </c>
      <c r="I23" s="56">
        <v>27452360</v>
      </c>
      <c r="M23" s="24"/>
      <c r="N23" s="24"/>
      <c r="O23" s="24"/>
    </row>
    <row r="24" spans="2:15" ht="33">
      <c r="B24" s="150"/>
      <c r="C24" s="25" t="s">
        <v>112</v>
      </c>
      <c r="D24" s="26">
        <v>800100751</v>
      </c>
      <c r="E24" s="153" t="s">
        <v>115</v>
      </c>
      <c r="F24" s="153" t="s">
        <v>88</v>
      </c>
      <c r="G24" s="62" t="s">
        <v>135</v>
      </c>
      <c r="H24" s="27" t="s">
        <v>128</v>
      </c>
      <c r="I24" s="56">
        <v>42227242</v>
      </c>
      <c r="M24" s="24"/>
      <c r="N24" s="24"/>
      <c r="O24" s="24"/>
    </row>
    <row r="25" spans="2:15" ht="33">
      <c r="B25" s="150"/>
      <c r="C25" s="25" t="s">
        <v>113</v>
      </c>
      <c r="D25" s="26">
        <v>800104062</v>
      </c>
      <c r="E25" s="153" t="s">
        <v>115</v>
      </c>
      <c r="F25" s="153" t="s">
        <v>88</v>
      </c>
      <c r="G25" s="62" t="s">
        <v>136</v>
      </c>
      <c r="H25" s="27" t="s">
        <v>81</v>
      </c>
      <c r="I25" s="56">
        <v>11315877</v>
      </c>
      <c r="M25" s="24"/>
      <c r="N25" s="24"/>
      <c r="O25" s="24"/>
    </row>
    <row r="26" spans="2:15" ht="16.5">
      <c r="B26" s="150"/>
      <c r="C26" s="151"/>
      <c r="D26" s="152"/>
      <c r="E26" s="153"/>
      <c r="F26" s="153"/>
      <c r="G26" s="153"/>
      <c r="H26" s="154"/>
      <c r="I26" s="56"/>
      <c r="M26" s="24"/>
      <c r="N26" s="24"/>
      <c r="O26" s="24"/>
    </row>
    <row r="27" spans="2:15" ht="18">
      <c r="B27" s="297" t="s">
        <v>21</v>
      </c>
      <c r="C27" s="298"/>
      <c r="D27" s="298"/>
      <c r="E27" s="298"/>
      <c r="F27" s="167"/>
      <c r="G27" s="167"/>
      <c r="H27" s="167"/>
      <c r="I27" s="168">
        <f>+I11+I19</f>
        <v>249845752</v>
      </c>
      <c r="M27" s="24"/>
      <c r="N27" s="24"/>
      <c r="O27" s="24"/>
    </row>
    <row r="28" spans="2:15" ht="16.5">
      <c r="B28" s="28"/>
      <c r="C28" s="28"/>
      <c r="D28" s="29"/>
      <c r="E28" s="28"/>
      <c r="F28" s="28"/>
      <c r="G28" s="28"/>
      <c r="H28" s="28"/>
      <c r="I28" s="30"/>
      <c r="M28" s="24"/>
      <c r="N28" s="24"/>
      <c r="O28" s="24"/>
    </row>
    <row r="29" spans="2:15" ht="16.5">
      <c r="B29" s="28"/>
      <c r="C29" s="28"/>
      <c r="D29" s="29"/>
      <c r="E29" s="28"/>
      <c r="F29" s="28"/>
      <c r="G29" s="28"/>
      <c r="H29" s="28"/>
      <c r="I29" s="30"/>
      <c r="M29" s="24"/>
      <c r="N29" s="24"/>
      <c r="O29" s="24"/>
    </row>
    <row r="30" spans="2:15" ht="16.5">
      <c r="B30" s="28"/>
      <c r="C30" s="28"/>
      <c r="D30" s="29"/>
      <c r="E30" s="28"/>
      <c r="F30" s="28"/>
      <c r="G30" s="28"/>
      <c r="H30" s="28"/>
      <c r="I30" s="30"/>
      <c r="M30" s="24"/>
      <c r="N30" s="24"/>
      <c r="O30" s="24"/>
    </row>
    <row r="31" spans="2:15" ht="16.5">
      <c r="B31" s="28"/>
      <c r="C31" s="28"/>
      <c r="D31" s="29"/>
      <c r="E31" s="28"/>
      <c r="F31" s="28"/>
      <c r="G31" s="28"/>
      <c r="H31" s="28"/>
      <c r="I31" s="30"/>
      <c r="M31" s="24"/>
      <c r="N31" s="24"/>
      <c r="O31" s="24"/>
    </row>
    <row r="32" spans="2:15" ht="16.5">
      <c r="B32" s="28"/>
      <c r="C32" s="273"/>
      <c r="D32" s="29"/>
      <c r="E32" s="28" t="s">
        <v>154</v>
      </c>
      <c r="F32" s="28"/>
      <c r="G32" s="28"/>
      <c r="H32" s="28" t="s">
        <v>155</v>
      </c>
      <c r="I32" s="30"/>
      <c r="M32" s="24"/>
      <c r="N32" s="24"/>
      <c r="O32" s="24"/>
    </row>
    <row r="33" spans="2:10" ht="16.5">
      <c r="B33" s="28"/>
      <c r="C33" s="57" t="s">
        <v>85</v>
      </c>
      <c r="D33" s="3"/>
      <c r="E33" s="246" t="s">
        <v>130</v>
      </c>
      <c r="G33" s="140"/>
      <c r="H33" s="246" t="s">
        <v>151</v>
      </c>
      <c r="I33" s="140"/>
    </row>
    <row r="34" spans="2:10" ht="18.75" customHeight="1">
      <c r="B34" s="21"/>
      <c r="C34" s="73" t="s">
        <v>52</v>
      </c>
      <c r="D34" s="136"/>
      <c r="E34" s="259" t="s">
        <v>131</v>
      </c>
      <c r="G34" s="140"/>
      <c r="H34" s="246" t="s">
        <v>152</v>
      </c>
      <c r="I34" s="140"/>
    </row>
    <row r="35" spans="2:10" ht="15.75">
      <c r="C35" s="73" t="s">
        <v>133</v>
      </c>
      <c r="D35" s="136"/>
      <c r="E35" s="259" t="s">
        <v>132</v>
      </c>
      <c r="G35" s="140"/>
      <c r="H35" s="246" t="s">
        <v>153</v>
      </c>
      <c r="I35" s="140"/>
    </row>
    <row r="36" spans="2:10" ht="18">
      <c r="C36" s="43"/>
      <c r="H36" s="43"/>
      <c r="I36" s="228"/>
      <c r="J36" s="228"/>
    </row>
    <row r="37" spans="2:10">
      <c r="C37" s="43"/>
      <c r="H37" s="43"/>
      <c r="I37" s="40"/>
      <c r="J37" s="46"/>
    </row>
    <row r="38" spans="2:10">
      <c r="C38" s="43"/>
      <c r="H38" s="43"/>
    </row>
    <row r="39" spans="2:10">
      <c r="C39" s="43"/>
      <c r="H39" s="40"/>
    </row>
    <row r="40" spans="2:10">
      <c r="C40" s="43"/>
      <c r="H40" s="40"/>
    </row>
  </sheetData>
  <mergeCells count="11">
    <mergeCell ref="F8:F9"/>
    <mergeCell ref="B27:E27"/>
    <mergeCell ref="H8:H9"/>
    <mergeCell ref="B2:I2"/>
    <mergeCell ref="B3:I3"/>
    <mergeCell ref="B8:B9"/>
    <mergeCell ref="C8:C9"/>
    <mergeCell ref="D8:D9"/>
    <mergeCell ref="E8:E9"/>
    <mergeCell ref="I8:I9"/>
    <mergeCell ref="G8:G9"/>
  </mergeCells>
  <phoneticPr fontId="5" type="noConversion"/>
  <printOptions horizontalCentered="1" verticalCentered="1"/>
  <pageMargins left="0.47244094488188981" right="0.43307086614173229" top="0.47244094488188981" bottom="0.47244094488188981" header="0" footer="0"/>
  <pageSetup scale="65"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4"/>
  <sheetViews>
    <sheetView topLeftCell="A13" zoomScale="77" zoomScaleNormal="77" workbookViewId="0">
      <selection activeCell="J21" sqref="J21"/>
    </sheetView>
  </sheetViews>
  <sheetFormatPr baseColWidth="10" defaultRowHeight="15"/>
  <cols>
    <col min="1" max="1" width="15.85546875" style="17" customWidth="1"/>
    <col min="2" max="2" width="10.42578125" style="17" customWidth="1"/>
    <col min="3" max="3" width="12.5703125" style="17" customWidth="1"/>
    <col min="4" max="4" width="40.28515625" style="33" bestFit="1" customWidth="1"/>
    <col min="5" max="5" width="20.85546875" style="33" customWidth="1"/>
    <col min="6" max="6" width="23.7109375" style="17" bestFit="1" customWidth="1"/>
    <col min="7" max="7" width="13.28515625" style="17" customWidth="1"/>
    <col min="8" max="8" width="29.140625" style="17" customWidth="1"/>
    <col min="9" max="9" width="17.140625" style="17" customWidth="1"/>
    <col min="10" max="10" width="21.140625" style="17" customWidth="1"/>
    <col min="11" max="11" width="17.42578125" style="17" customWidth="1"/>
    <col min="12" max="12" width="16.5703125" style="17" bestFit="1" customWidth="1"/>
    <col min="13" max="16384" width="11.42578125" style="17"/>
  </cols>
  <sheetData>
    <row r="1" spans="1:10" ht="44.25" customHeight="1"/>
    <row r="2" spans="1:10" ht="99" customHeight="1">
      <c r="A2" s="16"/>
      <c r="B2" s="299" t="str">
        <f>+IMPUESTOS!B2</f>
        <v>AGROPECUARIA SIERRA NEVADA S.A.S</v>
      </c>
      <c r="C2" s="300"/>
      <c r="D2" s="309"/>
      <c r="E2" s="309"/>
      <c r="F2" s="309"/>
      <c r="G2" s="309"/>
      <c r="H2" s="309"/>
      <c r="I2" s="309"/>
      <c r="J2" s="310"/>
    </row>
    <row r="3" spans="1:10" ht="18.75">
      <c r="A3" s="16"/>
      <c r="B3" s="302" t="str">
        <f>+IMPUESTOS!B3</f>
        <v>NIT 811.031.066-0</v>
      </c>
      <c r="C3" s="303"/>
      <c r="D3" s="311"/>
      <c r="E3" s="311"/>
      <c r="F3" s="311"/>
      <c r="G3" s="311"/>
      <c r="H3" s="311"/>
      <c r="I3" s="311"/>
      <c r="J3" s="312"/>
    </row>
    <row r="4" spans="1:10" ht="16.5">
      <c r="A4" s="16"/>
      <c r="B4" s="104" t="s">
        <v>9</v>
      </c>
      <c r="C4" s="20"/>
      <c r="D4" s="31"/>
      <c r="E4" s="31"/>
      <c r="F4" s="16"/>
      <c r="G4" s="16"/>
      <c r="H4" s="16"/>
      <c r="I4" s="16"/>
      <c r="J4" s="126"/>
    </row>
    <row r="5" spans="1:10" ht="16.5">
      <c r="A5" s="16"/>
      <c r="B5" s="106" t="s">
        <v>47</v>
      </c>
      <c r="C5" s="45"/>
      <c r="D5" s="31"/>
      <c r="E5" s="31"/>
      <c r="F5" s="16"/>
      <c r="G5" s="16"/>
      <c r="H5" s="16"/>
      <c r="I5" s="16"/>
      <c r="J5" s="126"/>
    </row>
    <row r="6" spans="1:10" ht="16.5">
      <c r="A6" s="16"/>
      <c r="B6" s="106" t="str">
        <f>+IMPUESTOS!B6</f>
        <v>04 DE DICIEMBRE DE 2019</v>
      </c>
      <c r="C6" s="45"/>
      <c r="D6" s="31"/>
      <c r="E6" s="31"/>
      <c r="F6" s="16"/>
      <c r="G6" s="16"/>
      <c r="H6" s="16"/>
      <c r="I6" s="16"/>
      <c r="J6" s="126"/>
    </row>
    <row r="7" spans="1:10" ht="16.5">
      <c r="A7" s="16"/>
      <c r="B7" s="127"/>
      <c r="C7" s="128"/>
      <c r="D7" s="129"/>
      <c r="E7" s="129"/>
      <c r="F7" s="128"/>
      <c r="G7" s="128"/>
      <c r="H7" s="128"/>
      <c r="I7" s="128"/>
      <c r="J7" s="109" t="s">
        <v>4</v>
      </c>
    </row>
    <row r="8" spans="1:10" ht="16.5">
      <c r="A8" s="16"/>
      <c r="B8" s="296" t="s">
        <v>11</v>
      </c>
      <c r="C8" s="296" t="s">
        <v>33</v>
      </c>
      <c r="D8" s="316" t="s">
        <v>18</v>
      </c>
      <c r="E8" s="305" t="s">
        <v>56</v>
      </c>
      <c r="F8" s="313" t="s">
        <v>57</v>
      </c>
      <c r="G8" s="305" t="s">
        <v>20</v>
      </c>
      <c r="H8" s="315" t="s">
        <v>29</v>
      </c>
      <c r="I8" s="306" t="s">
        <v>58</v>
      </c>
      <c r="J8" s="306" t="s">
        <v>62</v>
      </c>
    </row>
    <row r="9" spans="1:10" ht="16.5">
      <c r="A9" s="16"/>
      <c r="B9" s="296"/>
      <c r="C9" s="296"/>
      <c r="D9" s="316"/>
      <c r="E9" s="305"/>
      <c r="F9" s="314"/>
      <c r="G9" s="305"/>
      <c r="H9" s="315"/>
      <c r="I9" s="307"/>
      <c r="J9" s="307"/>
    </row>
    <row r="10" spans="1:10" s="23" customFormat="1" ht="16.5">
      <c r="A10" s="28"/>
      <c r="B10" s="240">
        <v>261005</v>
      </c>
      <c r="C10" s="243"/>
      <c r="D10" s="243" t="s">
        <v>116</v>
      </c>
      <c r="E10" s="86" t="s">
        <v>119</v>
      </c>
      <c r="F10" s="130" t="s">
        <v>149</v>
      </c>
      <c r="G10" s="130" t="s">
        <v>127</v>
      </c>
      <c r="H10" s="239" t="s">
        <v>67</v>
      </c>
      <c r="I10" s="87" t="s">
        <v>67</v>
      </c>
      <c r="J10" s="241">
        <v>413892</v>
      </c>
    </row>
    <row r="11" spans="1:10" s="23" customFormat="1" ht="16.5">
      <c r="A11" s="28"/>
      <c r="B11" s="240">
        <v>261010</v>
      </c>
      <c r="C11" s="243"/>
      <c r="D11" s="243" t="s">
        <v>116</v>
      </c>
      <c r="E11" s="86" t="s">
        <v>119</v>
      </c>
      <c r="F11" s="130" t="s">
        <v>149</v>
      </c>
      <c r="G11" s="130" t="s">
        <v>127</v>
      </c>
      <c r="H11" s="239" t="s">
        <v>68</v>
      </c>
      <c r="I11" s="87" t="s">
        <v>69</v>
      </c>
      <c r="J11" s="241">
        <v>49686</v>
      </c>
    </row>
    <row r="12" spans="1:10" s="23" customFormat="1" ht="16.5">
      <c r="A12" s="28"/>
      <c r="B12" s="240">
        <v>261015</v>
      </c>
      <c r="C12" s="243"/>
      <c r="D12" s="243" t="s">
        <v>116</v>
      </c>
      <c r="E12" s="86" t="s">
        <v>119</v>
      </c>
      <c r="F12" s="130" t="s">
        <v>149</v>
      </c>
      <c r="G12" s="130" t="s">
        <v>127</v>
      </c>
      <c r="H12" s="239" t="s">
        <v>71</v>
      </c>
      <c r="I12" s="87" t="s">
        <v>71</v>
      </c>
      <c r="J12" s="241">
        <v>207192</v>
      </c>
    </row>
    <row r="13" spans="1:10" s="23" customFormat="1" ht="16.5">
      <c r="A13" s="28"/>
      <c r="B13" s="240">
        <v>261005</v>
      </c>
      <c r="C13" s="243"/>
      <c r="D13" s="243" t="s">
        <v>117</v>
      </c>
      <c r="E13" s="86" t="s">
        <v>119</v>
      </c>
      <c r="F13" s="130" t="s">
        <v>149</v>
      </c>
      <c r="G13" s="130" t="s">
        <v>127</v>
      </c>
      <c r="H13" s="239" t="s">
        <v>67</v>
      </c>
      <c r="I13" s="87" t="s">
        <v>67</v>
      </c>
      <c r="J13" s="241">
        <v>758802</v>
      </c>
    </row>
    <row r="14" spans="1:10" s="23" customFormat="1" ht="16.5">
      <c r="A14" s="28"/>
      <c r="B14" s="240">
        <v>261010</v>
      </c>
      <c r="C14" s="243"/>
      <c r="D14" s="243" t="s">
        <v>117</v>
      </c>
      <c r="E14" s="86" t="s">
        <v>119</v>
      </c>
      <c r="F14" s="130" t="s">
        <v>149</v>
      </c>
      <c r="G14" s="130" t="s">
        <v>127</v>
      </c>
      <c r="H14" s="239" t="s">
        <v>68</v>
      </c>
      <c r="I14" s="87" t="s">
        <v>69</v>
      </c>
      <c r="J14" s="241">
        <v>91091</v>
      </c>
    </row>
    <row r="15" spans="1:10" s="23" customFormat="1" ht="16.5">
      <c r="A15" s="28"/>
      <c r="B15" s="240">
        <v>261015</v>
      </c>
      <c r="C15" s="243"/>
      <c r="D15" s="243" t="s">
        <v>117</v>
      </c>
      <c r="E15" s="86" t="s">
        <v>119</v>
      </c>
      <c r="F15" s="130" t="s">
        <v>149</v>
      </c>
      <c r="G15" s="130" t="s">
        <v>127</v>
      </c>
      <c r="H15" s="239" t="s">
        <v>71</v>
      </c>
      <c r="I15" s="87" t="s">
        <v>71</v>
      </c>
      <c r="J15" s="241">
        <v>379852</v>
      </c>
    </row>
    <row r="16" spans="1:10" s="23" customFormat="1" ht="16.5">
      <c r="A16" s="28"/>
      <c r="B16" s="240">
        <v>261020</v>
      </c>
      <c r="C16" s="243"/>
      <c r="D16" s="243" t="s">
        <v>117</v>
      </c>
      <c r="E16" s="86" t="s">
        <v>119</v>
      </c>
      <c r="F16" s="130" t="s">
        <v>149</v>
      </c>
      <c r="G16" s="130" t="s">
        <v>127</v>
      </c>
      <c r="H16" s="239" t="s">
        <v>70</v>
      </c>
      <c r="I16" s="87" t="s">
        <v>70</v>
      </c>
      <c r="J16" s="241">
        <v>344910</v>
      </c>
    </row>
    <row r="17" spans="1:10" s="23" customFormat="1" ht="16.5">
      <c r="A17" s="28"/>
      <c r="B17" s="240">
        <v>261005</v>
      </c>
      <c r="C17" s="243"/>
      <c r="D17" s="243" t="s">
        <v>118</v>
      </c>
      <c r="E17" s="86" t="s">
        <v>150</v>
      </c>
      <c r="F17" s="130" t="s">
        <v>129</v>
      </c>
      <c r="G17" s="130" t="s">
        <v>81</v>
      </c>
      <c r="H17" s="239" t="s">
        <v>67</v>
      </c>
      <c r="I17" s="87" t="s">
        <v>67</v>
      </c>
      <c r="J17" s="241">
        <v>719712</v>
      </c>
    </row>
    <row r="18" spans="1:10" s="23" customFormat="1" ht="16.5">
      <c r="A18" s="28"/>
      <c r="B18" s="240">
        <v>261010</v>
      </c>
      <c r="C18" s="243"/>
      <c r="D18" s="243" t="s">
        <v>118</v>
      </c>
      <c r="E18" s="86" t="s">
        <v>150</v>
      </c>
      <c r="F18" s="130" t="s">
        <v>129</v>
      </c>
      <c r="G18" s="130" t="s">
        <v>81</v>
      </c>
      <c r="H18" s="239" t="s">
        <v>68</v>
      </c>
      <c r="I18" s="87" t="s">
        <v>69</v>
      </c>
      <c r="J18" s="241">
        <v>86399</v>
      </c>
    </row>
    <row r="19" spans="1:10" s="23" customFormat="1" ht="16.5">
      <c r="A19" s="28"/>
      <c r="B19" s="240">
        <v>261015</v>
      </c>
      <c r="C19" s="243"/>
      <c r="D19" s="243" t="s">
        <v>118</v>
      </c>
      <c r="E19" s="86" t="s">
        <v>150</v>
      </c>
      <c r="F19" s="130" t="s">
        <v>129</v>
      </c>
      <c r="G19" s="130" t="s">
        <v>81</v>
      </c>
      <c r="H19" s="239" t="s">
        <v>71</v>
      </c>
      <c r="I19" s="87" t="s">
        <v>71</v>
      </c>
      <c r="J19" s="241">
        <v>360284</v>
      </c>
    </row>
    <row r="20" spans="1:10" ht="16.5">
      <c r="A20" s="16"/>
      <c r="B20" s="240">
        <v>261020</v>
      </c>
      <c r="C20" s="131"/>
      <c r="D20" s="243" t="s">
        <v>118</v>
      </c>
      <c r="E20" s="86" t="s">
        <v>150</v>
      </c>
      <c r="F20" s="130" t="s">
        <v>129</v>
      </c>
      <c r="G20" s="130" t="s">
        <v>81</v>
      </c>
      <c r="H20" s="239" t="s">
        <v>70</v>
      </c>
      <c r="I20" s="87" t="s">
        <v>70</v>
      </c>
      <c r="J20" s="132">
        <v>344910</v>
      </c>
    </row>
    <row r="21" spans="1:10" ht="18">
      <c r="A21" s="16"/>
      <c r="B21" s="297" t="s">
        <v>21</v>
      </c>
      <c r="C21" s="298"/>
      <c r="D21" s="298"/>
      <c r="E21" s="298"/>
      <c r="F21" s="298"/>
      <c r="G21" s="298"/>
      <c r="H21" s="298"/>
      <c r="I21" s="211">
        <f>SUM(I10:I20)</f>
        <v>0</v>
      </c>
      <c r="J21" s="166">
        <f>SUM(J10:J20)</f>
        <v>3756730</v>
      </c>
    </row>
    <row r="23" spans="1:10">
      <c r="B23" s="308"/>
      <c r="C23" s="308"/>
      <c r="D23" s="308"/>
      <c r="E23" s="308"/>
      <c r="F23" s="308"/>
      <c r="G23" s="308"/>
    </row>
    <row r="24" spans="1:10" ht="15.75" customHeight="1">
      <c r="B24" s="308"/>
      <c r="C24" s="308"/>
      <c r="D24" s="308"/>
      <c r="E24" s="308"/>
      <c r="F24" s="308"/>
      <c r="G24" s="308"/>
      <c r="H24" s="201"/>
      <c r="I24" s="201"/>
      <c r="J24" s="212"/>
    </row>
    <row r="25" spans="1:10" ht="16.5">
      <c r="B25" s="308"/>
      <c r="C25" s="308"/>
      <c r="D25" s="308"/>
      <c r="E25" s="308"/>
      <c r="F25" s="308"/>
      <c r="G25" s="308"/>
      <c r="H25" s="201"/>
      <c r="I25" s="201"/>
    </row>
    <row r="26" spans="1:10">
      <c r="B26" s="24"/>
      <c r="C26" s="24" t="s">
        <v>156</v>
      </c>
      <c r="D26" s="24"/>
      <c r="E26" s="24" t="s">
        <v>157</v>
      </c>
      <c r="F26" s="24"/>
      <c r="G26" s="24"/>
      <c r="H26" s="40" t="s">
        <v>158</v>
      </c>
      <c r="I26" s="40"/>
      <c r="J26" s="40"/>
    </row>
    <row r="27" spans="1:10" ht="15.75">
      <c r="B27" s="24"/>
      <c r="C27" s="57" t="s">
        <v>85</v>
      </c>
      <c r="D27" s="24"/>
      <c r="E27" s="246" t="s">
        <v>130</v>
      </c>
      <c r="F27" s="24"/>
      <c r="G27" s="24"/>
      <c r="H27" s="246" t="s">
        <v>151</v>
      </c>
      <c r="I27" s="24"/>
      <c r="J27" s="24"/>
    </row>
    <row r="28" spans="1:10" ht="15.75">
      <c r="B28" s="24"/>
      <c r="C28" s="73" t="s">
        <v>52</v>
      </c>
      <c r="D28" s="24"/>
      <c r="E28" s="259" t="s">
        <v>131</v>
      </c>
      <c r="F28" s="24"/>
      <c r="G28" s="24"/>
      <c r="H28" s="246" t="s">
        <v>152</v>
      </c>
      <c r="J28" s="40"/>
    </row>
    <row r="29" spans="1:10" ht="15.75">
      <c r="B29" s="24"/>
      <c r="C29" s="73" t="s">
        <v>133</v>
      </c>
      <c r="D29" s="24"/>
      <c r="E29" s="259" t="s">
        <v>132</v>
      </c>
      <c r="F29" s="24"/>
      <c r="G29" s="24"/>
      <c r="H29" s="246" t="s">
        <v>153</v>
      </c>
      <c r="J29" s="24"/>
    </row>
    <row r="30" spans="1:10">
      <c r="B30" s="24"/>
      <c r="C30" s="24"/>
      <c r="J30" s="24"/>
    </row>
    <row r="31" spans="1:10">
      <c r="B31" s="24"/>
      <c r="C31" s="24"/>
    </row>
    <row r="32" spans="1:10">
      <c r="B32" s="24"/>
      <c r="C32" s="24"/>
    </row>
    <row r="33" spans="2:3">
      <c r="B33" s="24"/>
      <c r="C33" s="24"/>
    </row>
    <row r="34" spans="2:3">
      <c r="B34" s="24"/>
      <c r="C34" s="24"/>
    </row>
  </sheetData>
  <sortState ref="C10:I735">
    <sortCondition ref="D10:D735"/>
  </sortState>
  <mergeCells count="18">
    <mergeCell ref="B24:D24"/>
    <mergeCell ref="E24:G24"/>
    <mergeCell ref="B25:D25"/>
    <mergeCell ref="E25:G25"/>
    <mergeCell ref="B21:H21"/>
    <mergeCell ref="E8:E9"/>
    <mergeCell ref="I8:I9"/>
    <mergeCell ref="B23:D23"/>
    <mergeCell ref="E23:G23"/>
    <mergeCell ref="B2:J2"/>
    <mergeCell ref="B3:J3"/>
    <mergeCell ref="J8:J9"/>
    <mergeCell ref="F8:F9"/>
    <mergeCell ref="G8:G9"/>
    <mergeCell ref="H8:H9"/>
    <mergeCell ref="C8:C9"/>
    <mergeCell ref="D8:D9"/>
    <mergeCell ref="B8:B9"/>
  </mergeCells>
  <printOptions horizontalCentered="1" verticalCentered="1"/>
  <pageMargins left="0.35433070866141736" right="0.35433070866141736" top="0.74803149606299213" bottom="0.55118110236220474" header="0.31496062992125984" footer="0.31496062992125984"/>
  <pageSetup scale="62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2"/>
  <sheetViews>
    <sheetView zoomScale="76" zoomScaleNormal="76" workbookViewId="0">
      <selection activeCell="G12" sqref="G12"/>
    </sheetView>
  </sheetViews>
  <sheetFormatPr baseColWidth="10" defaultRowHeight="12.75"/>
  <cols>
    <col min="1" max="1" width="13.7109375" customWidth="1"/>
    <col min="2" max="2" width="8.7109375" customWidth="1"/>
    <col min="3" max="3" width="17.42578125" customWidth="1"/>
    <col min="4" max="4" width="28" customWidth="1"/>
    <col min="5" max="5" width="22.7109375" customWidth="1"/>
    <col min="6" max="6" width="20.42578125" customWidth="1"/>
    <col min="7" max="7" width="12.42578125" customWidth="1"/>
    <col min="8" max="8" width="18.42578125" customWidth="1"/>
    <col min="9" max="9" width="19.28515625" customWidth="1"/>
    <col min="10" max="10" width="17.5703125" customWidth="1"/>
    <col min="11" max="11" width="17.42578125" customWidth="1"/>
    <col min="13" max="13" width="14.28515625" bestFit="1" customWidth="1"/>
  </cols>
  <sheetData>
    <row r="1" spans="1:10" ht="27.75" customHeight="1"/>
    <row r="2" spans="1:10" ht="100.5" customHeight="1">
      <c r="A2" s="185"/>
      <c r="B2" s="318" t="str">
        <f>+'BENEFICIOS A EMPLEADOS'!B2:J2</f>
        <v>AGROPECUARIA SIERRA NEVADA S.A.S</v>
      </c>
      <c r="C2" s="319"/>
      <c r="D2" s="320"/>
      <c r="E2" s="320"/>
      <c r="F2" s="320"/>
      <c r="G2" s="320"/>
      <c r="H2" s="320"/>
      <c r="I2" s="321"/>
    </row>
    <row r="3" spans="1:10" ht="17.25" customHeight="1">
      <c r="A3" s="185"/>
      <c r="B3" s="322" t="str">
        <f>+'BENEFICIOS A EMPLEADOS'!B3:J3</f>
        <v>NIT 811.031.066-0</v>
      </c>
      <c r="C3" s="323"/>
      <c r="D3" s="324"/>
      <c r="E3" s="324"/>
      <c r="F3" s="324"/>
      <c r="G3" s="324"/>
      <c r="H3" s="324"/>
      <c r="I3" s="325"/>
    </row>
    <row r="4" spans="1:10" ht="16.5">
      <c r="A4" s="185"/>
      <c r="B4" s="326"/>
      <c r="C4" s="327"/>
      <c r="D4" s="327"/>
      <c r="E4" s="327"/>
      <c r="F4" s="327"/>
      <c r="G4" s="327"/>
      <c r="H4" s="327"/>
      <c r="I4" s="328"/>
    </row>
    <row r="5" spans="1:10" ht="16.5">
      <c r="A5" s="185"/>
      <c r="B5" s="186" t="s">
        <v>9</v>
      </c>
      <c r="C5" s="187"/>
      <c r="D5" s="188"/>
      <c r="E5" s="188"/>
      <c r="F5" s="188"/>
      <c r="G5" s="188"/>
      <c r="H5" s="188"/>
      <c r="I5" s="189"/>
    </row>
    <row r="6" spans="1:10" ht="16.5">
      <c r="A6" s="185"/>
      <c r="B6" s="190" t="s">
        <v>16</v>
      </c>
      <c r="C6" s="191"/>
      <c r="D6" s="188"/>
      <c r="E6" s="188"/>
      <c r="F6" s="188"/>
      <c r="G6" s="188"/>
      <c r="H6" s="188"/>
      <c r="I6" s="189"/>
    </row>
    <row r="7" spans="1:10" ht="16.5">
      <c r="A7" s="185"/>
      <c r="B7" s="190" t="str">
        <f>+'BENEFICIOS A EMPLEADOS'!$B$6</f>
        <v>04 DE DICIEMBRE DE 2019</v>
      </c>
      <c r="C7" s="191"/>
      <c r="D7" s="188"/>
      <c r="E7" s="188"/>
      <c r="F7" s="188"/>
      <c r="G7" s="188"/>
      <c r="H7" s="188"/>
      <c r="I7" s="189"/>
    </row>
    <row r="8" spans="1:10" ht="16.5">
      <c r="A8" s="185"/>
      <c r="B8" s="192"/>
      <c r="C8" s="193"/>
      <c r="D8" s="193"/>
      <c r="E8" s="193"/>
      <c r="F8" s="193"/>
      <c r="G8" s="193"/>
      <c r="H8" s="193"/>
      <c r="I8" s="195" t="s">
        <v>5</v>
      </c>
    </row>
    <row r="9" spans="1:10" ht="16.5">
      <c r="A9" s="185"/>
      <c r="B9" s="329" t="s">
        <v>11</v>
      </c>
      <c r="C9" s="329" t="s">
        <v>49</v>
      </c>
      <c r="D9" s="330" t="s">
        <v>18</v>
      </c>
      <c r="E9" s="330" t="s">
        <v>7</v>
      </c>
      <c r="F9" s="330" t="s">
        <v>27</v>
      </c>
      <c r="G9" s="332" t="s">
        <v>20</v>
      </c>
      <c r="H9" s="331" t="s">
        <v>32</v>
      </c>
      <c r="I9" s="332" t="s">
        <v>24</v>
      </c>
    </row>
    <row r="10" spans="1:10" ht="16.5">
      <c r="A10" s="185"/>
      <c r="B10" s="329"/>
      <c r="C10" s="329"/>
      <c r="D10" s="330"/>
      <c r="E10" s="330"/>
      <c r="F10" s="330"/>
      <c r="G10" s="332"/>
      <c r="H10" s="331"/>
      <c r="I10" s="332"/>
    </row>
    <row r="11" spans="1:10" s="2" customFormat="1" ht="16.5">
      <c r="A11" s="5"/>
      <c r="B11" s="181">
        <v>272599</v>
      </c>
      <c r="C11" s="12"/>
      <c r="D11" s="13" t="s">
        <v>50</v>
      </c>
      <c r="E11" s="13"/>
      <c r="F11" s="13"/>
      <c r="G11" s="13"/>
      <c r="H11" s="11"/>
      <c r="I11" s="182"/>
      <c r="J11" s="14"/>
    </row>
    <row r="12" spans="1:10" s="2" customFormat="1" ht="16.5">
      <c r="A12" s="5"/>
      <c r="B12" s="181"/>
      <c r="C12" s="178" t="s">
        <v>65</v>
      </c>
      <c r="D12" s="197" t="s">
        <v>64</v>
      </c>
      <c r="E12" s="196" t="s">
        <v>72</v>
      </c>
      <c r="F12" s="257" t="s">
        <v>124</v>
      </c>
      <c r="G12" s="198" t="s">
        <v>81</v>
      </c>
      <c r="H12" s="242">
        <v>1114725386</v>
      </c>
      <c r="I12" s="199">
        <f>+H12</f>
        <v>1114725386</v>
      </c>
      <c r="J12" s="10"/>
    </row>
    <row r="13" spans="1:10" s="2" customFormat="1" ht="16.5">
      <c r="A13" s="5"/>
      <c r="B13" s="183"/>
      <c r="C13" s="9"/>
      <c r="D13" s="179"/>
      <c r="E13" s="179"/>
      <c r="F13" s="179"/>
      <c r="G13" s="179"/>
      <c r="H13" s="184"/>
      <c r="I13" s="180"/>
    </row>
    <row r="14" spans="1:10" ht="16.5">
      <c r="A14" s="4"/>
      <c r="B14" s="317" t="s">
        <v>51</v>
      </c>
      <c r="C14" s="317"/>
      <c r="D14" s="317"/>
      <c r="E14" s="317"/>
      <c r="F14" s="317"/>
      <c r="G14" s="317"/>
      <c r="H14" s="317"/>
      <c r="I14" s="194">
        <f>SUM(I11:I13)</f>
        <v>1114725386</v>
      </c>
    </row>
    <row r="17" spans="3:8" ht="15.75" customHeight="1"/>
    <row r="19" spans="3:8">
      <c r="C19" s="2" t="s">
        <v>156</v>
      </c>
      <c r="D19" s="2"/>
      <c r="E19" s="2" t="s">
        <v>160</v>
      </c>
      <c r="F19" s="2"/>
      <c r="G19" s="2"/>
      <c r="H19" s="2" t="s">
        <v>159</v>
      </c>
    </row>
    <row r="20" spans="3:8">
      <c r="C20" s="2" t="s">
        <v>85</v>
      </c>
      <c r="D20" s="2"/>
      <c r="E20" s="2" t="s">
        <v>130</v>
      </c>
      <c r="F20" s="2"/>
      <c r="G20" s="2"/>
      <c r="H20" s="2" t="s">
        <v>151</v>
      </c>
    </row>
    <row r="21" spans="3:8">
      <c r="C21" s="2" t="s">
        <v>52</v>
      </c>
      <c r="D21" s="2"/>
      <c r="E21" s="2" t="s">
        <v>131</v>
      </c>
      <c r="F21" s="2"/>
      <c r="G21" s="2"/>
      <c r="H21" s="2" t="s">
        <v>152</v>
      </c>
    </row>
    <row r="22" spans="3:8">
      <c r="C22" s="2" t="s">
        <v>133</v>
      </c>
      <c r="D22" s="2"/>
      <c r="E22" s="2" t="s">
        <v>132</v>
      </c>
      <c r="F22" s="2"/>
      <c r="G22" s="2"/>
      <c r="H22" s="2" t="s">
        <v>153</v>
      </c>
    </row>
  </sheetData>
  <mergeCells count="12">
    <mergeCell ref="B14:H14"/>
    <mergeCell ref="B2:I2"/>
    <mergeCell ref="B3:I3"/>
    <mergeCell ref="B4:I4"/>
    <mergeCell ref="B9:B10"/>
    <mergeCell ref="C9:C10"/>
    <mergeCell ref="D9:D10"/>
    <mergeCell ref="H9:H10"/>
    <mergeCell ref="I9:I10"/>
    <mergeCell ref="G9:G10"/>
    <mergeCell ref="F9:F10"/>
    <mergeCell ref="E9:E10"/>
  </mergeCells>
  <printOptions horizontalCentered="1" verticalCentered="1"/>
  <pageMargins left="0.43307086614173229" right="0.6692913385826772" top="0.55118110236220474" bottom="0.74803149606299213" header="0.31496062992125984" footer="0.31496062992125984"/>
  <pageSetup scale="75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22"/>
  <sheetViews>
    <sheetView zoomScaleNormal="100" workbookViewId="0">
      <selection activeCell="F7" sqref="F7"/>
    </sheetView>
  </sheetViews>
  <sheetFormatPr baseColWidth="10" defaultRowHeight="12.75"/>
  <cols>
    <col min="1" max="1" width="3.85546875" customWidth="1"/>
    <col min="3" max="3" width="31.5703125" bestFit="1" customWidth="1"/>
    <col min="5" max="5" width="40.28515625" bestFit="1" customWidth="1"/>
    <col min="7" max="7" width="13" customWidth="1"/>
    <col min="8" max="8" width="16.85546875" customWidth="1"/>
    <col min="9" max="9" width="17.85546875" customWidth="1"/>
  </cols>
  <sheetData>
    <row r="2" spans="2:9" ht="100.5" customHeight="1">
      <c r="B2" s="333" t="s">
        <v>164</v>
      </c>
      <c r="C2" s="334"/>
      <c r="D2" s="334"/>
      <c r="E2" s="334"/>
      <c r="F2" s="334"/>
      <c r="G2" s="334"/>
      <c r="H2" s="334"/>
      <c r="I2" s="335"/>
    </row>
    <row r="3" spans="2:9" ht="16.5" customHeight="1">
      <c r="B3" s="322" t="str">
        <f>+'BENEFICIOS A EMPLEADOS'!B3:J3</f>
        <v>NIT 811.031.066-0</v>
      </c>
      <c r="C3" s="323"/>
      <c r="D3" s="324"/>
      <c r="E3" s="324"/>
      <c r="F3" s="324"/>
      <c r="G3" s="324"/>
      <c r="H3" s="324"/>
      <c r="I3" s="325"/>
    </row>
    <row r="4" spans="2:9" ht="16.5" customHeight="1">
      <c r="B4" s="190"/>
      <c r="C4" s="191"/>
      <c r="D4" s="191"/>
      <c r="E4" s="191"/>
      <c r="F4" s="191"/>
      <c r="G4" s="191"/>
      <c r="H4" s="191"/>
      <c r="I4" s="284"/>
    </row>
    <row r="5" spans="2:9" ht="16.5">
      <c r="B5" s="186" t="s">
        <v>9</v>
      </c>
      <c r="C5" s="187"/>
      <c r="D5" s="188"/>
      <c r="E5" s="188"/>
      <c r="F5" s="188"/>
      <c r="G5" s="188"/>
      <c r="H5" s="188"/>
      <c r="I5" s="189"/>
    </row>
    <row r="6" spans="2:9" ht="16.5">
      <c r="B6" s="190" t="s">
        <v>16</v>
      </c>
      <c r="C6" s="191"/>
      <c r="D6" s="188"/>
      <c r="E6" s="188"/>
      <c r="F6" s="188"/>
      <c r="G6" s="188"/>
      <c r="H6" s="188"/>
      <c r="I6" s="189"/>
    </row>
    <row r="7" spans="2:9" ht="16.5">
      <c r="B7" s="190" t="str">
        <f>+'BENEFICIOS A EMPLEADOS'!$B$6</f>
        <v>04 DE DICIEMBRE DE 2019</v>
      </c>
      <c r="C7" s="191"/>
      <c r="D7" s="188"/>
      <c r="E7" s="188"/>
      <c r="F7" s="188"/>
      <c r="G7" s="188"/>
      <c r="H7" s="188"/>
      <c r="I7" s="189"/>
    </row>
    <row r="8" spans="2:9" ht="16.5">
      <c r="B8" s="192"/>
      <c r="C8" s="193"/>
      <c r="D8" s="193"/>
      <c r="E8" s="193"/>
      <c r="F8" s="193"/>
      <c r="G8" s="193"/>
      <c r="H8" s="193"/>
      <c r="I8" s="195" t="s">
        <v>5</v>
      </c>
    </row>
    <row r="9" spans="2:9">
      <c r="B9" s="329" t="s">
        <v>11</v>
      </c>
      <c r="C9" s="329" t="s">
        <v>49</v>
      </c>
      <c r="D9" s="330" t="s">
        <v>18</v>
      </c>
      <c r="E9" s="330" t="s">
        <v>7</v>
      </c>
      <c r="F9" s="330" t="s">
        <v>27</v>
      </c>
      <c r="G9" s="332" t="s">
        <v>20</v>
      </c>
      <c r="H9" s="331" t="s">
        <v>32</v>
      </c>
      <c r="I9" s="332" t="s">
        <v>24</v>
      </c>
    </row>
    <row r="10" spans="2:9">
      <c r="B10" s="329"/>
      <c r="C10" s="329"/>
      <c r="D10" s="330"/>
      <c r="E10" s="330"/>
      <c r="F10" s="330"/>
      <c r="G10" s="332"/>
      <c r="H10" s="331"/>
      <c r="I10" s="332"/>
    </row>
    <row r="11" spans="2:9" ht="16.5">
      <c r="B11" s="181">
        <v>272599</v>
      </c>
      <c r="C11" s="12"/>
      <c r="D11" s="13" t="s">
        <v>50</v>
      </c>
      <c r="E11" s="13"/>
      <c r="F11" s="13"/>
      <c r="G11" s="13"/>
      <c r="H11" s="11"/>
      <c r="I11" s="182"/>
    </row>
    <row r="12" spans="2:9" ht="16.5">
      <c r="B12" s="181"/>
      <c r="C12" s="178" t="s">
        <v>65</v>
      </c>
      <c r="D12" s="285" t="s">
        <v>64</v>
      </c>
      <c r="E12" s="196" t="s">
        <v>72</v>
      </c>
      <c r="F12" s="257" t="s">
        <v>124</v>
      </c>
      <c r="G12" s="198" t="s">
        <v>81</v>
      </c>
      <c r="H12" s="242">
        <v>1114725386</v>
      </c>
      <c r="I12" s="199">
        <f>+H12</f>
        <v>1114725386</v>
      </c>
    </row>
    <row r="13" spans="2:9" ht="16.5">
      <c r="B13" s="183"/>
      <c r="C13" s="9"/>
      <c r="D13" s="179"/>
      <c r="E13" s="179"/>
      <c r="F13" s="179"/>
      <c r="G13" s="179"/>
      <c r="H13" s="184"/>
      <c r="I13" s="180"/>
    </row>
    <row r="14" spans="2:9" ht="16.5">
      <c r="B14" s="317" t="s">
        <v>51</v>
      </c>
      <c r="C14" s="317"/>
      <c r="D14" s="317"/>
      <c r="E14" s="317"/>
      <c r="F14" s="317"/>
      <c r="G14" s="317"/>
      <c r="H14" s="317"/>
      <c r="I14" s="194">
        <f>SUM(I11:I13)</f>
        <v>1114725386</v>
      </c>
    </row>
    <row r="19" spans="3:8">
      <c r="C19" s="2" t="s">
        <v>156</v>
      </c>
      <c r="D19" s="2"/>
      <c r="E19" s="2" t="s">
        <v>160</v>
      </c>
      <c r="F19" s="2"/>
      <c r="G19" s="2"/>
      <c r="H19" s="2" t="s">
        <v>159</v>
      </c>
    </row>
    <row r="20" spans="3:8">
      <c r="C20" s="2" t="s">
        <v>85</v>
      </c>
      <c r="D20" s="2"/>
      <c r="E20" s="2" t="s">
        <v>130</v>
      </c>
      <c r="F20" s="2"/>
      <c r="G20" s="2"/>
      <c r="H20" s="2" t="s">
        <v>151</v>
      </c>
    </row>
    <row r="21" spans="3:8">
      <c r="C21" s="2" t="s">
        <v>52</v>
      </c>
      <c r="D21" s="2"/>
      <c r="E21" s="2" t="s">
        <v>131</v>
      </c>
      <c r="F21" s="2"/>
      <c r="G21" s="2"/>
      <c r="H21" s="2" t="s">
        <v>152</v>
      </c>
    </row>
    <row r="22" spans="3:8">
      <c r="C22" s="2" t="s">
        <v>133</v>
      </c>
      <c r="D22" s="2"/>
      <c r="E22" s="2" t="s">
        <v>132</v>
      </c>
      <c r="F22" s="2"/>
      <c r="G22" s="2"/>
      <c r="H22" s="2" t="s">
        <v>153</v>
      </c>
    </row>
  </sheetData>
  <mergeCells count="11">
    <mergeCell ref="H9:H10"/>
    <mergeCell ref="I9:I10"/>
    <mergeCell ref="B14:H14"/>
    <mergeCell ref="B2:I2"/>
    <mergeCell ref="B3:I3"/>
    <mergeCell ref="B9:B10"/>
    <mergeCell ref="C9:C10"/>
    <mergeCell ref="D9:D10"/>
    <mergeCell ref="E9:E10"/>
    <mergeCell ref="F9:F10"/>
    <mergeCell ref="G9:G10"/>
  </mergeCells>
  <pageMargins left="0.26" right="0.7" top="0.75" bottom="0.75" header="0.3" footer="0.3"/>
  <pageSetup paperSize="9" scale="87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/>
  </sheetPr>
  <dimension ref="B1:I211"/>
  <sheetViews>
    <sheetView topLeftCell="A4" zoomScale="79" zoomScaleNormal="79" workbookViewId="0">
      <selection activeCell="B44" sqref="B44:H46"/>
    </sheetView>
  </sheetViews>
  <sheetFormatPr baseColWidth="10" defaultRowHeight="15"/>
  <cols>
    <col min="1" max="1" width="6.42578125" style="24" customWidth="1"/>
    <col min="2" max="2" width="10.140625" style="40" customWidth="1"/>
    <col min="3" max="3" width="15" style="32" customWidth="1"/>
    <col min="4" max="4" width="51.5703125" style="33" customWidth="1"/>
    <col min="5" max="5" width="32.140625" style="33" customWidth="1"/>
    <col min="6" max="6" width="19.85546875" style="24" customWidth="1"/>
    <col min="7" max="7" width="9.85546875" style="46" customWidth="1"/>
    <col min="8" max="8" width="26.7109375" style="35" customWidth="1"/>
    <col min="9" max="9" width="27.7109375" style="39" customWidth="1"/>
    <col min="10" max="16384" width="11.42578125" style="24"/>
  </cols>
  <sheetData>
    <row r="1" spans="2:9" ht="36" customHeight="1">
      <c r="C1" s="203"/>
    </row>
    <row r="2" spans="2:9" ht="114.75" customHeight="1">
      <c r="B2" s="339" t="str">
        <f>+'ANTICIPOS Y AVANCES'!B3:G3</f>
        <v>AGROPECUARIA SIERRA NEVADA S.A.S</v>
      </c>
      <c r="C2" s="339"/>
      <c r="D2" s="339"/>
      <c r="E2" s="339"/>
      <c r="F2" s="339"/>
      <c r="G2" s="339"/>
      <c r="H2" s="339"/>
      <c r="I2" s="24"/>
    </row>
    <row r="3" spans="2:9" ht="25.5" customHeight="1">
      <c r="B3" s="302" t="str">
        <f>+'ANTICIPOS Y AVANCES'!B4:G4</f>
        <v>NIT 811.031.066-0</v>
      </c>
      <c r="C3" s="303"/>
      <c r="D3" s="303"/>
      <c r="E3" s="303"/>
      <c r="F3" s="303"/>
      <c r="G3" s="303"/>
      <c r="H3" s="304"/>
      <c r="I3" s="24"/>
    </row>
    <row r="4" spans="2:9" ht="27" customHeight="1">
      <c r="B4" s="95" t="s">
        <v>1</v>
      </c>
      <c r="C4" s="85"/>
      <c r="F4" s="17"/>
      <c r="G4" s="34"/>
      <c r="H4" s="96"/>
      <c r="I4" s="24"/>
    </row>
    <row r="5" spans="2:9" ht="18">
      <c r="B5" s="95" t="s">
        <v>48</v>
      </c>
      <c r="C5" s="85"/>
      <c r="F5" s="17"/>
      <c r="G5" s="34"/>
      <c r="H5" s="96"/>
      <c r="I5" s="24"/>
    </row>
    <row r="6" spans="2:9" ht="18">
      <c r="B6" s="97" t="str">
        <f>+'BENEFICIOS A EMPLEADOS'!B6</f>
        <v>04 DE DICIEMBRE DE 2019</v>
      </c>
      <c r="C6" s="85"/>
      <c r="F6" s="17"/>
      <c r="G6" s="34"/>
      <c r="H6" s="96"/>
      <c r="I6" s="24"/>
    </row>
    <row r="7" spans="2:9" ht="18">
      <c r="B7" s="98"/>
      <c r="C7" s="99"/>
      <c r="D7" s="100"/>
      <c r="E7" s="100"/>
      <c r="F7" s="101"/>
      <c r="G7" s="102"/>
      <c r="H7" s="103" t="s">
        <v>17</v>
      </c>
      <c r="I7" s="24"/>
    </row>
    <row r="8" spans="2:9" ht="16.5" customHeight="1">
      <c r="B8" s="336" t="s">
        <v>11</v>
      </c>
      <c r="C8" s="336" t="s">
        <v>31</v>
      </c>
      <c r="D8" s="340" t="s">
        <v>36</v>
      </c>
      <c r="E8" s="340" t="s">
        <v>27</v>
      </c>
      <c r="F8" s="336" t="s">
        <v>20</v>
      </c>
      <c r="G8" s="337" t="s">
        <v>29</v>
      </c>
      <c r="H8" s="337" t="s">
        <v>32</v>
      </c>
      <c r="I8" s="24"/>
    </row>
    <row r="9" spans="2:9" ht="13.5" customHeight="1">
      <c r="B9" s="336"/>
      <c r="C9" s="336"/>
      <c r="D9" s="340"/>
      <c r="E9" s="340"/>
      <c r="F9" s="336"/>
      <c r="G9" s="337"/>
      <c r="H9" s="337"/>
      <c r="I9" s="24"/>
    </row>
    <row r="10" spans="2:9" ht="16.5">
      <c r="B10" s="88" t="s">
        <v>13</v>
      </c>
      <c r="C10" s="22" t="s">
        <v>34</v>
      </c>
      <c r="D10" s="64"/>
      <c r="E10" s="64"/>
      <c r="F10" s="52"/>
      <c r="G10" s="65"/>
      <c r="H10" s="89">
        <f>+H11</f>
        <v>0</v>
      </c>
      <c r="I10" s="24"/>
    </row>
    <row r="11" spans="2:9" ht="16.5">
      <c r="B11" s="88" t="s">
        <v>14</v>
      </c>
      <c r="C11" s="22" t="s">
        <v>15</v>
      </c>
      <c r="D11" s="52"/>
      <c r="E11" s="64"/>
      <c r="F11" s="52"/>
      <c r="G11" s="65"/>
      <c r="H11" s="89">
        <f>SUM(H12:H31)</f>
        <v>0</v>
      </c>
      <c r="I11" s="24"/>
    </row>
    <row r="12" spans="2:9" ht="16.5">
      <c r="B12" s="90"/>
      <c r="C12" s="155"/>
      <c r="D12" s="155"/>
      <c r="E12" s="68"/>
      <c r="F12" s="67"/>
      <c r="G12" s="69"/>
      <c r="H12" s="91">
        <v>0</v>
      </c>
      <c r="I12" s="24"/>
    </row>
    <row r="13" spans="2:9" ht="16.5">
      <c r="B13" s="88"/>
      <c r="C13" s="19"/>
      <c r="D13" s="52"/>
      <c r="E13" s="64"/>
      <c r="F13" s="52"/>
      <c r="G13" s="65"/>
      <c r="H13" s="91">
        <v>0</v>
      </c>
      <c r="I13" s="24"/>
    </row>
    <row r="14" spans="2:9" ht="16.5">
      <c r="B14" s="88"/>
      <c r="C14" s="19"/>
      <c r="D14" s="52"/>
      <c r="E14" s="64"/>
      <c r="F14" s="52"/>
      <c r="G14" s="65"/>
      <c r="H14" s="91">
        <v>0</v>
      </c>
      <c r="I14" s="24"/>
    </row>
    <row r="15" spans="2:9" ht="16.5">
      <c r="B15" s="88"/>
      <c r="C15" s="19"/>
      <c r="D15" s="52"/>
      <c r="E15" s="64"/>
      <c r="F15" s="52"/>
      <c r="G15" s="65"/>
      <c r="H15" s="91">
        <v>0</v>
      </c>
      <c r="I15" s="24"/>
    </row>
    <row r="16" spans="2:9" ht="16.5">
      <c r="B16" s="88"/>
      <c r="C16" s="19"/>
      <c r="D16" s="52"/>
      <c r="E16" s="64"/>
      <c r="F16" s="52"/>
      <c r="G16" s="65"/>
      <c r="H16" s="91">
        <v>0</v>
      </c>
      <c r="I16" s="24"/>
    </row>
    <row r="17" spans="2:9" ht="16.5">
      <c r="B17" s="88"/>
      <c r="C17" s="19"/>
      <c r="D17" s="52"/>
      <c r="E17" s="64"/>
      <c r="F17" s="52"/>
      <c r="G17" s="65"/>
      <c r="H17" s="91">
        <v>0</v>
      </c>
      <c r="I17" s="24"/>
    </row>
    <row r="18" spans="2:9" ht="16.5">
      <c r="B18" s="88"/>
      <c r="C18" s="19"/>
      <c r="D18" s="52"/>
      <c r="E18" s="64"/>
      <c r="F18" s="52"/>
      <c r="G18" s="65"/>
      <c r="H18" s="91">
        <v>0</v>
      </c>
      <c r="I18" s="24"/>
    </row>
    <row r="19" spans="2:9" ht="16.5">
      <c r="B19" s="88"/>
      <c r="C19" s="19"/>
      <c r="D19" s="52"/>
      <c r="E19" s="64"/>
      <c r="F19" s="52"/>
      <c r="G19" s="65"/>
      <c r="H19" s="91">
        <v>0</v>
      </c>
      <c r="I19" s="24"/>
    </row>
    <row r="20" spans="2:9" ht="16.5">
      <c r="B20" s="88"/>
      <c r="C20" s="19"/>
      <c r="D20" s="64"/>
      <c r="E20" s="64"/>
      <c r="F20" s="52"/>
      <c r="G20" s="65"/>
      <c r="H20" s="91">
        <v>0</v>
      </c>
      <c r="I20" s="24"/>
    </row>
    <row r="21" spans="2:9" ht="16.5">
      <c r="B21" s="88"/>
      <c r="C21" s="19"/>
      <c r="D21" s="64"/>
      <c r="E21" s="64"/>
      <c r="F21" s="59"/>
      <c r="G21" s="65"/>
      <c r="H21" s="91">
        <v>0</v>
      </c>
      <c r="I21" s="24"/>
    </row>
    <row r="22" spans="2:9" s="70" customFormat="1" ht="16.5">
      <c r="B22" s="90"/>
      <c r="C22" s="19"/>
      <c r="D22" s="68"/>
      <c r="E22" s="64"/>
      <c r="F22" s="67"/>
      <c r="G22" s="65"/>
      <c r="H22" s="91">
        <v>0</v>
      </c>
      <c r="I22" s="24"/>
    </row>
    <row r="23" spans="2:9" s="70" customFormat="1" ht="16.5">
      <c r="B23" s="90"/>
      <c r="C23" s="19"/>
      <c r="D23" s="68"/>
      <c r="E23" s="64"/>
      <c r="F23" s="67"/>
      <c r="G23" s="65"/>
      <c r="H23" s="91">
        <v>0</v>
      </c>
      <c r="I23" s="24"/>
    </row>
    <row r="24" spans="2:9" s="70" customFormat="1" ht="16.5">
      <c r="B24" s="90"/>
      <c r="C24" s="19"/>
      <c r="D24" s="68"/>
      <c r="E24" s="64"/>
      <c r="F24" s="67"/>
      <c r="G24" s="65"/>
      <c r="H24" s="91">
        <v>0</v>
      </c>
      <c r="I24" s="24"/>
    </row>
    <row r="25" spans="2:9" s="70" customFormat="1" ht="16.5">
      <c r="B25" s="90"/>
      <c r="C25" s="19"/>
      <c r="D25" s="68"/>
      <c r="E25" s="64"/>
      <c r="F25" s="67"/>
      <c r="G25" s="65"/>
      <c r="H25" s="91">
        <v>0</v>
      </c>
    </row>
    <row r="26" spans="2:9" s="70" customFormat="1" ht="16.5">
      <c r="B26" s="90"/>
      <c r="C26" s="19"/>
      <c r="D26" s="68"/>
      <c r="E26" s="64"/>
      <c r="F26" s="92"/>
      <c r="G26" s="65"/>
      <c r="H26" s="91">
        <v>0</v>
      </c>
    </row>
    <row r="27" spans="2:9" s="70" customFormat="1" ht="16.5">
      <c r="B27" s="90"/>
      <c r="C27" s="19"/>
      <c r="D27" s="68"/>
      <c r="E27" s="64"/>
      <c r="F27" s="156"/>
      <c r="G27" s="65"/>
      <c r="H27" s="91">
        <v>0</v>
      </c>
    </row>
    <row r="28" spans="2:9" s="70" customFormat="1" ht="16.5">
      <c r="B28" s="90"/>
      <c r="C28" s="19"/>
      <c r="D28" s="68"/>
      <c r="E28" s="64"/>
      <c r="F28" s="156"/>
      <c r="G28" s="65"/>
      <c r="H28" s="91">
        <v>0</v>
      </c>
    </row>
    <row r="29" spans="2:9" s="70" customFormat="1" ht="16.5">
      <c r="B29" s="90"/>
      <c r="C29" s="19"/>
      <c r="D29" s="68"/>
      <c r="E29" s="64"/>
      <c r="F29" s="67"/>
      <c r="G29" s="65"/>
      <c r="H29" s="91">
        <v>0</v>
      </c>
    </row>
    <row r="30" spans="2:9" s="70" customFormat="1" ht="16.5">
      <c r="B30" s="90"/>
      <c r="C30" s="19"/>
      <c r="D30" s="68"/>
      <c r="E30" s="64"/>
      <c r="F30" s="67"/>
      <c r="G30" s="65"/>
      <c r="H30" s="91">
        <v>0</v>
      </c>
    </row>
    <row r="31" spans="2:9" s="70" customFormat="1" ht="16.5">
      <c r="B31" s="90"/>
      <c r="C31" s="19"/>
      <c r="D31" s="68"/>
      <c r="E31" s="64"/>
      <c r="F31" s="67"/>
      <c r="G31" s="65"/>
      <c r="H31" s="91">
        <v>0</v>
      </c>
    </row>
    <row r="32" spans="2:9" s="70" customFormat="1" ht="16.5">
      <c r="B32" s="90">
        <v>2810</v>
      </c>
      <c r="C32" s="71" t="s">
        <v>35</v>
      </c>
      <c r="D32" s="67"/>
      <c r="E32" s="64"/>
      <c r="F32" s="67" t="s">
        <v>8</v>
      </c>
      <c r="G32" s="69"/>
      <c r="H32" s="93">
        <f>+H33</f>
        <v>0</v>
      </c>
      <c r="I32" s="72"/>
    </row>
    <row r="33" spans="2:9" s="70" customFormat="1" ht="16.5">
      <c r="B33" s="90">
        <v>281005</v>
      </c>
      <c r="C33" s="71" t="s">
        <v>37</v>
      </c>
      <c r="D33" s="67"/>
      <c r="E33" s="64"/>
      <c r="F33" s="67" t="s">
        <v>8</v>
      </c>
      <c r="G33" s="69"/>
      <c r="H33" s="91">
        <f>SUM(H34:H39)</f>
        <v>0</v>
      </c>
      <c r="I33" s="72"/>
    </row>
    <row r="34" spans="2:9" s="70" customFormat="1" ht="16.5">
      <c r="B34" s="90"/>
      <c r="C34" s="67"/>
      <c r="D34" s="67"/>
      <c r="E34" s="64"/>
      <c r="F34" s="67"/>
      <c r="G34" s="69"/>
      <c r="H34" s="91">
        <v>0</v>
      </c>
      <c r="I34" s="72"/>
    </row>
    <row r="35" spans="2:9" s="70" customFormat="1" ht="16.5">
      <c r="B35" s="90"/>
      <c r="C35" s="67"/>
      <c r="D35" s="67"/>
      <c r="E35" s="64"/>
      <c r="F35" s="67"/>
      <c r="G35" s="69"/>
      <c r="H35" s="91">
        <v>0</v>
      </c>
      <c r="I35" s="72"/>
    </row>
    <row r="36" spans="2:9" s="70" customFormat="1" ht="16.5">
      <c r="B36" s="90"/>
      <c r="C36" s="67"/>
      <c r="D36" s="67"/>
      <c r="E36" s="64"/>
      <c r="F36" s="67"/>
      <c r="G36" s="69"/>
      <c r="H36" s="91">
        <v>0</v>
      </c>
      <c r="I36" s="72"/>
    </row>
    <row r="37" spans="2:9" s="70" customFormat="1" ht="16.5">
      <c r="B37" s="90"/>
      <c r="C37" s="67"/>
      <c r="D37" s="67"/>
      <c r="E37" s="64"/>
      <c r="F37" s="67"/>
      <c r="G37" s="69"/>
      <c r="H37" s="91">
        <v>0</v>
      </c>
      <c r="I37" s="78"/>
    </row>
    <row r="38" spans="2:9" s="70" customFormat="1" ht="16.5">
      <c r="B38" s="90"/>
      <c r="C38" s="67"/>
      <c r="D38" s="67"/>
      <c r="E38" s="64"/>
      <c r="F38" s="67"/>
      <c r="G38" s="69"/>
      <c r="H38" s="91">
        <v>0</v>
      </c>
      <c r="I38" s="78"/>
    </row>
    <row r="39" spans="2:9" s="70" customFormat="1" ht="16.5">
      <c r="B39" s="90"/>
      <c r="C39" s="67"/>
      <c r="D39" s="67"/>
      <c r="E39" s="64"/>
      <c r="F39" s="67"/>
      <c r="G39" s="69"/>
      <c r="H39" s="91">
        <v>0</v>
      </c>
      <c r="I39" s="78"/>
    </row>
    <row r="40" spans="2:9" s="70" customFormat="1" ht="16.5">
      <c r="B40" s="90"/>
      <c r="C40" s="94"/>
      <c r="D40" s="68"/>
      <c r="E40" s="68"/>
      <c r="F40" s="67"/>
      <c r="G40" s="69"/>
      <c r="H40" s="91"/>
    </row>
    <row r="41" spans="2:9" s="70" customFormat="1" ht="18">
      <c r="B41" s="338" t="s">
        <v>21</v>
      </c>
      <c r="C41" s="338"/>
      <c r="D41" s="338"/>
      <c r="E41" s="338"/>
      <c r="F41" s="338"/>
      <c r="G41" s="338"/>
      <c r="H41" s="165">
        <f>+H32+H11</f>
        <v>0</v>
      </c>
    </row>
    <row r="42" spans="2:9" s="70" customFormat="1">
      <c r="B42" s="73"/>
      <c r="C42" s="74"/>
      <c r="D42" s="75"/>
      <c r="E42" s="75"/>
      <c r="G42" s="76"/>
      <c r="H42" s="77"/>
    </row>
    <row r="43" spans="2:9" s="70" customFormat="1">
      <c r="B43" s="73"/>
      <c r="C43" s="74"/>
      <c r="D43" s="75"/>
      <c r="E43" s="75"/>
      <c r="G43" s="76"/>
      <c r="H43" s="77"/>
      <c r="I43" s="78"/>
    </row>
    <row r="44" spans="2:9" s="70" customFormat="1">
      <c r="B44" s="177" t="s">
        <v>73</v>
      </c>
      <c r="C44" s="44"/>
      <c r="D44" s="33"/>
      <c r="E44" s="177" t="s">
        <v>75</v>
      </c>
      <c r="F44" s="17"/>
      <c r="G44"/>
      <c r="H44" s="209" t="s">
        <v>78</v>
      </c>
    </row>
    <row r="45" spans="2:9" s="70" customFormat="1">
      <c r="B45" t="s">
        <v>52</v>
      </c>
      <c r="C45" s="44"/>
      <c r="D45" s="33"/>
      <c r="E45" s="177" t="s">
        <v>79</v>
      </c>
      <c r="F45" s="17"/>
      <c r="G45"/>
      <c r="H45" s="209" t="s">
        <v>76</v>
      </c>
    </row>
    <row r="46" spans="2:9" s="70" customFormat="1">
      <c r="B46" s="177" t="s">
        <v>74</v>
      </c>
      <c r="C46" s="40"/>
      <c r="D46" s="33"/>
      <c r="E46" s="177" t="s">
        <v>80</v>
      </c>
      <c r="F46" s="17"/>
      <c r="G46" s="40"/>
      <c r="H46" s="209" t="s">
        <v>77</v>
      </c>
    </row>
    <row r="47" spans="2:9" s="70" customFormat="1">
      <c r="B47" s="17"/>
      <c r="C47" s="17"/>
      <c r="D47" s="33"/>
      <c r="E47" s="33"/>
      <c r="F47" s="17"/>
      <c r="G47" s="17"/>
      <c r="H47" s="17"/>
    </row>
    <row r="48" spans="2:9" s="70" customFormat="1">
      <c r="B48" s="73"/>
      <c r="D48" s="208"/>
      <c r="E48" s="80"/>
      <c r="F48" s="79"/>
      <c r="H48" s="81"/>
    </row>
    <row r="49" spans="2:9" s="70" customFormat="1">
      <c r="D49" s="83"/>
      <c r="E49" s="82"/>
      <c r="F49" s="74"/>
      <c r="H49" s="76"/>
    </row>
    <row r="50" spans="2:9" s="70" customFormat="1">
      <c r="D50" s="83"/>
      <c r="E50" s="82"/>
      <c r="F50" s="74"/>
      <c r="H50" s="76"/>
    </row>
    <row r="51" spans="2:9" s="70" customFormat="1">
      <c r="B51" s="83"/>
      <c r="C51" s="74"/>
      <c r="D51" s="75"/>
      <c r="E51" s="82"/>
      <c r="F51" s="74"/>
      <c r="H51" s="76"/>
    </row>
    <row r="52" spans="2:9" s="70" customFormat="1">
      <c r="B52" s="73"/>
      <c r="C52" s="74"/>
      <c r="D52" s="75"/>
      <c r="E52" s="80"/>
      <c r="G52" s="76"/>
      <c r="H52" s="77"/>
    </row>
    <row r="53" spans="2:9" s="70" customFormat="1">
      <c r="B53" s="73"/>
      <c r="C53" s="74"/>
      <c r="D53" s="75"/>
      <c r="E53" s="75"/>
      <c r="G53" s="76"/>
      <c r="H53" s="77"/>
      <c r="I53" s="73"/>
    </row>
    <row r="54" spans="2:9" s="70" customFormat="1">
      <c r="B54" s="73"/>
      <c r="C54" s="74"/>
      <c r="D54" s="75"/>
      <c r="E54" s="75"/>
      <c r="G54" s="76"/>
      <c r="H54" s="77"/>
    </row>
    <row r="55" spans="2:9" s="70" customFormat="1">
      <c r="B55" s="73"/>
      <c r="C55" s="74"/>
      <c r="D55" s="75"/>
      <c r="E55" s="75"/>
      <c r="G55" s="76"/>
      <c r="H55" s="77"/>
      <c r="I55" s="73"/>
    </row>
    <row r="56" spans="2:9" s="70" customFormat="1">
      <c r="B56" s="73"/>
      <c r="C56" s="74"/>
      <c r="D56" s="75"/>
      <c r="E56" s="75"/>
      <c r="G56" s="76"/>
      <c r="H56" s="77"/>
    </row>
    <row r="57" spans="2:9" s="70" customFormat="1">
      <c r="B57" s="73"/>
      <c r="C57" s="74"/>
      <c r="D57" s="75"/>
      <c r="E57" s="75"/>
      <c r="G57" s="76"/>
      <c r="H57" s="77"/>
    </row>
    <row r="58" spans="2:9" s="70" customFormat="1">
      <c r="B58" s="73"/>
      <c r="C58" s="74"/>
      <c r="D58" s="75"/>
      <c r="E58" s="75"/>
      <c r="G58" s="76"/>
      <c r="H58" s="77"/>
    </row>
    <row r="59" spans="2:9" s="70" customFormat="1">
      <c r="B59" s="73"/>
      <c r="C59" s="74"/>
      <c r="D59" s="75"/>
      <c r="E59" s="75"/>
      <c r="G59" s="76"/>
      <c r="H59" s="77"/>
    </row>
    <row r="60" spans="2:9" s="70" customFormat="1">
      <c r="B60" s="73"/>
      <c r="C60" s="74"/>
      <c r="D60" s="75"/>
      <c r="E60" s="75"/>
      <c r="G60" s="76"/>
      <c r="H60" s="77"/>
    </row>
    <row r="61" spans="2:9" s="70" customFormat="1">
      <c r="B61" s="73"/>
      <c r="C61" s="74"/>
      <c r="D61" s="75"/>
      <c r="E61" s="75"/>
      <c r="G61" s="76"/>
      <c r="H61" s="77"/>
    </row>
    <row r="62" spans="2:9" s="73" customFormat="1">
      <c r="C62" s="74"/>
      <c r="D62" s="75"/>
      <c r="E62" s="75"/>
      <c r="F62" s="70"/>
      <c r="G62" s="76"/>
      <c r="H62" s="77"/>
      <c r="I62" s="84"/>
    </row>
    <row r="63" spans="2:9" s="70" customFormat="1">
      <c r="B63" s="73"/>
      <c r="C63" s="74"/>
      <c r="D63" s="75"/>
      <c r="E63" s="75"/>
      <c r="G63" s="76"/>
      <c r="H63" s="77"/>
    </row>
    <row r="64" spans="2:9" s="73" customFormat="1" ht="31.5" customHeight="1">
      <c r="C64" s="74"/>
      <c r="D64" s="75"/>
      <c r="E64" s="75"/>
      <c r="F64" s="70"/>
      <c r="G64" s="76"/>
      <c r="H64" s="77"/>
      <c r="I64" s="70"/>
    </row>
    <row r="65" spans="2:9" s="70" customFormat="1">
      <c r="B65" s="73"/>
      <c r="C65" s="74"/>
      <c r="D65" s="75"/>
      <c r="E65" s="75"/>
      <c r="G65" s="76"/>
      <c r="H65" s="77"/>
    </row>
    <row r="66" spans="2:9" s="70" customFormat="1">
      <c r="B66" s="73"/>
      <c r="C66" s="74"/>
      <c r="D66" s="75"/>
      <c r="E66" s="75"/>
      <c r="G66" s="76"/>
      <c r="H66" s="77"/>
    </row>
    <row r="67" spans="2:9" s="70" customFormat="1">
      <c r="B67" s="73"/>
      <c r="C67" s="74"/>
      <c r="D67" s="75"/>
      <c r="E67" s="75"/>
      <c r="G67" s="76"/>
      <c r="H67" s="77"/>
    </row>
    <row r="68" spans="2:9" s="70" customFormat="1">
      <c r="B68" s="73"/>
      <c r="C68" s="74"/>
      <c r="D68" s="75"/>
      <c r="E68" s="75"/>
      <c r="G68" s="76"/>
      <c r="H68" s="77"/>
    </row>
    <row r="69" spans="2:9" s="70" customFormat="1">
      <c r="B69" s="73"/>
      <c r="C69" s="74"/>
      <c r="D69" s="75"/>
      <c r="E69" s="75"/>
      <c r="G69" s="76"/>
      <c r="H69" s="77"/>
    </row>
    <row r="70" spans="2:9" s="70" customFormat="1">
      <c r="B70" s="73"/>
      <c r="C70" s="74"/>
      <c r="D70" s="75"/>
      <c r="E70" s="75"/>
      <c r="G70" s="76"/>
      <c r="H70" s="77"/>
    </row>
    <row r="71" spans="2:9" s="84" customFormat="1">
      <c r="B71" s="73"/>
      <c r="C71" s="74"/>
      <c r="D71" s="75"/>
      <c r="E71" s="75"/>
      <c r="F71" s="70"/>
      <c r="G71" s="76"/>
      <c r="H71" s="77"/>
      <c r="I71" s="70"/>
    </row>
    <row r="72" spans="2:9" s="70" customFormat="1">
      <c r="B72" s="73"/>
      <c r="C72" s="74"/>
      <c r="D72" s="75"/>
      <c r="E72" s="75"/>
      <c r="G72" s="76"/>
      <c r="H72" s="77"/>
    </row>
    <row r="73" spans="2:9" s="70" customFormat="1">
      <c r="B73" s="73"/>
      <c r="C73" s="74"/>
      <c r="D73" s="75"/>
      <c r="E73" s="75"/>
      <c r="G73" s="76"/>
      <c r="H73" s="77"/>
    </row>
    <row r="74" spans="2:9" s="70" customFormat="1">
      <c r="B74" s="73"/>
      <c r="C74" s="74"/>
      <c r="D74" s="75"/>
      <c r="E74" s="75"/>
      <c r="G74" s="76"/>
      <c r="H74" s="77"/>
    </row>
    <row r="75" spans="2:9" s="70" customFormat="1">
      <c r="B75" s="73"/>
      <c r="C75" s="74"/>
      <c r="D75" s="75"/>
      <c r="E75" s="75"/>
      <c r="G75" s="76"/>
      <c r="H75" s="77"/>
    </row>
    <row r="76" spans="2:9" s="70" customFormat="1">
      <c r="B76" s="73"/>
      <c r="C76" s="74"/>
      <c r="D76" s="75"/>
      <c r="E76" s="75"/>
      <c r="G76" s="76"/>
      <c r="H76" s="77"/>
    </row>
    <row r="77" spans="2:9" s="70" customFormat="1">
      <c r="B77" s="73"/>
      <c r="C77" s="74"/>
      <c r="D77" s="75"/>
      <c r="E77" s="75"/>
      <c r="G77" s="76"/>
      <c r="H77" s="77"/>
    </row>
    <row r="78" spans="2:9" s="70" customFormat="1">
      <c r="B78" s="73"/>
      <c r="C78" s="74"/>
      <c r="D78" s="75"/>
      <c r="E78" s="75"/>
      <c r="G78" s="76"/>
      <c r="H78" s="77"/>
    </row>
    <row r="79" spans="2:9" s="70" customFormat="1">
      <c r="B79" s="73"/>
      <c r="C79" s="74"/>
      <c r="D79" s="75"/>
      <c r="E79" s="75"/>
      <c r="G79" s="76"/>
      <c r="H79" s="77"/>
    </row>
    <row r="80" spans="2:9" s="70" customFormat="1">
      <c r="B80" s="73"/>
      <c r="C80" s="74"/>
      <c r="D80" s="75"/>
      <c r="E80" s="75"/>
      <c r="G80" s="76"/>
      <c r="H80" s="77"/>
    </row>
    <row r="81" spans="2:8" s="70" customFormat="1">
      <c r="B81" s="73"/>
      <c r="C81" s="74"/>
      <c r="D81" s="75"/>
      <c r="E81" s="75"/>
      <c r="G81" s="76"/>
      <c r="H81" s="77"/>
    </row>
    <row r="82" spans="2:8" s="70" customFormat="1">
      <c r="B82" s="73"/>
      <c r="C82" s="74"/>
      <c r="D82" s="75"/>
      <c r="E82" s="75"/>
      <c r="G82" s="76"/>
      <c r="H82" s="77"/>
    </row>
    <row r="83" spans="2:8" s="70" customFormat="1">
      <c r="B83" s="73"/>
      <c r="C83" s="74"/>
      <c r="D83" s="75"/>
      <c r="E83" s="75"/>
      <c r="G83" s="76"/>
      <c r="H83" s="77"/>
    </row>
    <row r="84" spans="2:8" s="70" customFormat="1">
      <c r="B84" s="73"/>
      <c r="C84" s="74"/>
      <c r="D84" s="75"/>
      <c r="E84" s="75"/>
      <c r="G84" s="76"/>
      <c r="H84" s="77"/>
    </row>
    <row r="85" spans="2:8" s="70" customFormat="1">
      <c r="B85" s="73"/>
      <c r="C85" s="74"/>
      <c r="D85" s="75"/>
      <c r="E85" s="75"/>
      <c r="G85" s="76"/>
      <c r="H85" s="77"/>
    </row>
    <row r="86" spans="2:8" s="70" customFormat="1">
      <c r="B86" s="73"/>
      <c r="C86" s="74"/>
      <c r="D86" s="75"/>
      <c r="E86" s="75"/>
      <c r="G86" s="76"/>
      <c r="H86" s="77"/>
    </row>
    <row r="87" spans="2:8" s="70" customFormat="1">
      <c r="B87" s="73"/>
      <c r="C87" s="74"/>
      <c r="D87" s="75"/>
      <c r="E87" s="75"/>
      <c r="G87" s="76"/>
      <c r="H87" s="77"/>
    </row>
    <row r="88" spans="2:8" s="70" customFormat="1">
      <c r="B88" s="73"/>
      <c r="C88" s="74"/>
      <c r="D88" s="75"/>
      <c r="E88" s="75"/>
      <c r="G88" s="76"/>
      <c r="H88" s="77"/>
    </row>
    <row r="89" spans="2:8" s="70" customFormat="1">
      <c r="B89" s="73"/>
      <c r="C89" s="74"/>
      <c r="D89" s="75"/>
      <c r="E89" s="75"/>
      <c r="G89" s="76"/>
      <c r="H89" s="77"/>
    </row>
    <row r="90" spans="2:8" s="70" customFormat="1">
      <c r="B90" s="73"/>
      <c r="C90" s="74"/>
      <c r="D90" s="75"/>
      <c r="E90" s="75"/>
      <c r="G90" s="76"/>
      <c r="H90" s="77"/>
    </row>
    <row r="91" spans="2:8" s="70" customFormat="1">
      <c r="B91" s="73"/>
      <c r="C91" s="74"/>
      <c r="D91" s="75"/>
      <c r="E91" s="75"/>
      <c r="G91" s="76"/>
      <c r="H91" s="77"/>
    </row>
    <row r="92" spans="2:8" s="70" customFormat="1">
      <c r="B92" s="73"/>
      <c r="C92" s="74"/>
      <c r="D92" s="75"/>
      <c r="E92" s="75"/>
      <c r="G92" s="76"/>
      <c r="H92" s="77"/>
    </row>
    <row r="93" spans="2:8" s="70" customFormat="1">
      <c r="B93" s="73"/>
      <c r="C93" s="74"/>
      <c r="D93" s="75"/>
      <c r="E93" s="75"/>
      <c r="G93" s="76"/>
      <c r="H93" s="77"/>
    </row>
    <row r="94" spans="2:8" s="70" customFormat="1">
      <c r="B94" s="73"/>
      <c r="C94" s="74"/>
      <c r="D94" s="75"/>
      <c r="E94" s="75"/>
      <c r="G94" s="76"/>
      <c r="H94" s="77"/>
    </row>
    <row r="95" spans="2:8" s="70" customFormat="1">
      <c r="B95" s="73"/>
      <c r="C95" s="74"/>
      <c r="D95" s="75"/>
      <c r="E95" s="75"/>
      <c r="G95" s="76"/>
      <c r="H95" s="77"/>
    </row>
    <row r="96" spans="2:8" s="70" customFormat="1">
      <c r="B96" s="73"/>
      <c r="C96" s="74"/>
      <c r="D96" s="75"/>
      <c r="E96" s="75"/>
      <c r="G96" s="76"/>
      <c r="H96" s="77"/>
    </row>
    <row r="97" spans="2:8" s="70" customFormat="1">
      <c r="B97" s="73"/>
      <c r="C97" s="74"/>
      <c r="D97" s="75"/>
      <c r="E97" s="75"/>
      <c r="G97" s="76"/>
      <c r="H97" s="77"/>
    </row>
    <row r="98" spans="2:8" s="70" customFormat="1">
      <c r="B98" s="73"/>
      <c r="C98" s="74"/>
      <c r="D98" s="75"/>
      <c r="E98" s="75"/>
      <c r="G98" s="76"/>
      <c r="H98" s="77"/>
    </row>
    <row r="99" spans="2:8" s="70" customFormat="1">
      <c r="B99" s="73"/>
      <c r="C99" s="74"/>
      <c r="D99" s="75"/>
      <c r="E99" s="75"/>
      <c r="G99" s="76"/>
      <c r="H99" s="77"/>
    </row>
    <row r="100" spans="2:8" s="70" customFormat="1">
      <c r="B100" s="73"/>
      <c r="C100" s="74"/>
      <c r="D100" s="75"/>
      <c r="E100" s="75"/>
      <c r="G100" s="76"/>
      <c r="H100" s="77"/>
    </row>
    <row r="101" spans="2:8" s="70" customFormat="1">
      <c r="B101" s="73"/>
      <c r="C101" s="74"/>
      <c r="D101" s="75"/>
      <c r="E101" s="75"/>
      <c r="G101" s="76"/>
      <c r="H101" s="77"/>
    </row>
    <row r="102" spans="2:8" s="70" customFormat="1">
      <c r="B102" s="73"/>
      <c r="C102" s="74"/>
      <c r="D102" s="75"/>
      <c r="E102" s="75"/>
      <c r="G102" s="76"/>
      <c r="H102" s="77"/>
    </row>
    <row r="103" spans="2:8" s="70" customFormat="1">
      <c r="B103" s="73"/>
      <c r="C103" s="74"/>
      <c r="D103" s="75"/>
      <c r="E103" s="75"/>
      <c r="G103" s="76"/>
      <c r="H103" s="77"/>
    </row>
    <row r="104" spans="2:8" s="70" customFormat="1">
      <c r="B104" s="73"/>
      <c r="C104" s="74"/>
      <c r="D104" s="75"/>
      <c r="E104" s="75"/>
      <c r="G104" s="76"/>
      <c r="H104" s="77"/>
    </row>
    <row r="105" spans="2:8" s="70" customFormat="1">
      <c r="B105" s="73"/>
      <c r="C105" s="74"/>
      <c r="D105" s="75"/>
      <c r="E105" s="75"/>
      <c r="G105" s="76"/>
      <c r="H105" s="77"/>
    </row>
    <row r="106" spans="2:8" s="70" customFormat="1">
      <c r="B106" s="73"/>
      <c r="C106" s="74"/>
      <c r="D106" s="75"/>
      <c r="E106" s="75"/>
      <c r="G106" s="76"/>
      <c r="H106" s="77"/>
    </row>
    <row r="107" spans="2:8" s="70" customFormat="1">
      <c r="B107" s="73"/>
      <c r="C107" s="74"/>
      <c r="D107" s="75"/>
      <c r="E107" s="75"/>
      <c r="G107" s="76"/>
      <c r="H107" s="77"/>
    </row>
    <row r="108" spans="2:8" s="70" customFormat="1">
      <c r="B108" s="73"/>
      <c r="C108" s="74"/>
      <c r="D108" s="75"/>
      <c r="E108" s="75"/>
      <c r="G108" s="76"/>
      <c r="H108" s="77"/>
    </row>
    <row r="109" spans="2:8" s="70" customFormat="1">
      <c r="B109" s="73"/>
      <c r="C109" s="74"/>
      <c r="D109" s="75"/>
      <c r="E109" s="75"/>
      <c r="G109" s="76"/>
      <c r="H109" s="77"/>
    </row>
    <row r="110" spans="2:8" s="70" customFormat="1">
      <c r="B110" s="73"/>
      <c r="C110" s="74"/>
      <c r="D110" s="75"/>
      <c r="E110" s="75"/>
      <c r="G110" s="76"/>
      <c r="H110" s="77"/>
    </row>
    <row r="111" spans="2:8" s="70" customFormat="1">
      <c r="B111" s="73"/>
      <c r="C111" s="74"/>
      <c r="D111" s="75"/>
      <c r="E111" s="75"/>
      <c r="G111" s="76"/>
      <c r="H111" s="77"/>
    </row>
    <row r="112" spans="2:8" s="70" customFormat="1">
      <c r="B112" s="73"/>
      <c r="C112" s="74"/>
      <c r="D112" s="75"/>
      <c r="E112" s="75"/>
      <c r="G112" s="76"/>
      <c r="H112" s="77"/>
    </row>
    <row r="113" spans="2:9" s="70" customFormat="1">
      <c r="B113" s="73"/>
      <c r="C113" s="74"/>
      <c r="D113" s="75"/>
      <c r="E113" s="75"/>
      <c r="G113" s="76"/>
      <c r="H113" s="77"/>
    </row>
    <row r="114" spans="2:9" s="70" customFormat="1">
      <c r="B114" s="73"/>
      <c r="C114" s="74"/>
      <c r="D114" s="75"/>
      <c r="E114" s="75"/>
      <c r="G114" s="76"/>
      <c r="H114" s="77"/>
    </row>
    <row r="115" spans="2:9" s="70" customFormat="1">
      <c r="B115" s="73"/>
      <c r="C115" s="74"/>
      <c r="D115" s="75"/>
      <c r="E115" s="75"/>
      <c r="G115" s="76"/>
      <c r="H115" s="77"/>
    </row>
    <row r="116" spans="2:9" s="70" customFormat="1">
      <c r="B116" s="73"/>
      <c r="C116" s="74"/>
      <c r="D116" s="75"/>
      <c r="E116" s="75"/>
      <c r="G116" s="76"/>
      <c r="H116" s="77"/>
    </row>
    <row r="117" spans="2:9" s="70" customFormat="1">
      <c r="B117" s="73"/>
      <c r="C117" s="74"/>
      <c r="D117" s="75"/>
      <c r="E117" s="75"/>
      <c r="G117" s="76"/>
      <c r="H117" s="77"/>
      <c r="I117" s="24"/>
    </row>
    <row r="118" spans="2:9" s="70" customFormat="1">
      <c r="B118" s="73"/>
      <c r="C118" s="74"/>
      <c r="D118" s="75"/>
      <c r="E118" s="75"/>
      <c r="G118" s="76"/>
      <c r="H118" s="77"/>
      <c r="I118" s="24"/>
    </row>
    <row r="119" spans="2:9" s="70" customFormat="1">
      <c r="B119" s="73"/>
      <c r="C119" s="74"/>
      <c r="D119" s="75"/>
      <c r="E119" s="75"/>
      <c r="G119" s="76"/>
      <c r="H119" s="77"/>
      <c r="I119" s="24"/>
    </row>
    <row r="120" spans="2:9" s="70" customFormat="1">
      <c r="B120" s="73"/>
      <c r="C120" s="74"/>
      <c r="D120" s="75"/>
      <c r="E120" s="75"/>
      <c r="G120" s="76"/>
      <c r="H120" s="77"/>
      <c r="I120" s="24"/>
    </row>
    <row r="121" spans="2:9" s="70" customFormat="1">
      <c r="B121" s="73"/>
      <c r="C121" s="74"/>
      <c r="D121" s="75"/>
      <c r="E121" s="75"/>
      <c r="G121" s="76"/>
      <c r="H121" s="77"/>
      <c r="I121" s="24"/>
    </row>
    <row r="122" spans="2:9" s="70" customFormat="1">
      <c r="B122" s="73"/>
      <c r="C122" s="74"/>
      <c r="D122" s="75"/>
      <c r="E122" s="75"/>
      <c r="G122" s="76"/>
      <c r="H122" s="77"/>
      <c r="I122" s="24"/>
    </row>
    <row r="123" spans="2:9" s="70" customFormat="1">
      <c r="B123" s="73"/>
      <c r="C123" s="74"/>
      <c r="D123" s="75"/>
      <c r="E123" s="75"/>
      <c r="G123" s="76"/>
      <c r="H123" s="77"/>
      <c r="I123" s="24"/>
    </row>
    <row r="124" spans="2:9" s="70" customFormat="1">
      <c r="B124" s="73"/>
      <c r="C124" s="74"/>
      <c r="D124" s="75"/>
      <c r="E124" s="75"/>
      <c r="G124" s="76"/>
      <c r="H124" s="77"/>
      <c r="I124" s="24"/>
    </row>
    <row r="125" spans="2:9" s="70" customFormat="1">
      <c r="B125" s="73"/>
      <c r="C125" s="74"/>
      <c r="D125" s="75"/>
      <c r="E125" s="75"/>
      <c r="G125" s="76"/>
      <c r="H125" s="77"/>
      <c r="I125" s="24"/>
    </row>
    <row r="126" spans="2:9">
      <c r="I126" s="24"/>
    </row>
    <row r="127" spans="2:9">
      <c r="I127" s="24"/>
    </row>
    <row r="128" spans="2:9">
      <c r="I128" s="24"/>
    </row>
    <row r="129" spans="9:9">
      <c r="I129" s="24"/>
    </row>
    <row r="130" spans="9:9">
      <c r="I130" s="24"/>
    </row>
    <row r="131" spans="9:9">
      <c r="I131" s="24"/>
    </row>
    <row r="132" spans="9:9">
      <c r="I132" s="24"/>
    </row>
    <row r="133" spans="9:9">
      <c r="I133" s="24"/>
    </row>
    <row r="134" spans="9:9">
      <c r="I134" s="24"/>
    </row>
    <row r="135" spans="9:9">
      <c r="I135" s="24"/>
    </row>
    <row r="136" spans="9:9">
      <c r="I136" s="24"/>
    </row>
    <row r="137" spans="9:9">
      <c r="I137" s="24"/>
    </row>
    <row r="138" spans="9:9">
      <c r="I138" s="24"/>
    </row>
    <row r="139" spans="9:9">
      <c r="I139" s="24"/>
    </row>
    <row r="140" spans="9:9">
      <c r="I140" s="24"/>
    </row>
    <row r="141" spans="9:9">
      <c r="I141" s="24"/>
    </row>
    <row r="142" spans="9:9">
      <c r="I142" s="24"/>
    </row>
    <row r="143" spans="9:9">
      <c r="I143" s="24"/>
    </row>
    <row r="144" spans="9:9">
      <c r="I144" s="24"/>
    </row>
    <row r="145" spans="9:9">
      <c r="I145" s="24"/>
    </row>
    <row r="146" spans="9:9">
      <c r="I146" s="24"/>
    </row>
    <row r="147" spans="9:9">
      <c r="I147" s="24"/>
    </row>
    <row r="148" spans="9:9">
      <c r="I148" s="24"/>
    </row>
    <row r="149" spans="9:9">
      <c r="I149" s="24"/>
    </row>
    <row r="150" spans="9:9">
      <c r="I150" s="24"/>
    </row>
    <row r="151" spans="9:9">
      <c r="I151" s="24"/>
    </row>
    <row r="152" spans="9:9">
      <c r="I152" s="24"/>
    </row>
    <row r="153" spans="9:9">
      <c r="I153" s="24"/>
    </row>
    <row r="154" spans="9:9">
      <c r="I154" s="24"/>
    </row>
    <row r="155" spans="9:9">
      <c r="I155" s="24"/>
    </row>
    <row r="156" spans="9:9">
      <c r="I156" s="24"/>
    </row>
    <row r="157" spans="9:9">
      <c r="I157" s="24"/>
    </row>
    <row r="158" spans="9:9">
      <c r="I158" s="24"/>
    </row>
    <row r="159" spans="9:9">
      <c r="I159" s="24"/>
    </row>
    <row r="160" spans="9:9">
      <c r="I160" s="24"/>
    </row>
    <row r="161" spans="9:9">
      <c r="I161" s="24"/>
    </row>
    <row r="162" spans="9:9">
      <c r="I162" s="24"/>
    </row>
    <row r="163" spans="9:9">
      <c r="I163" s="24"/>
    </row>
    <row r="164" spans="9:9">
      <c r="I164" s="24"/>
    </row>
    <row r="165" spans="9:9">
      <c r="I165" s="24"/>
    </row>
    <row r="166" spans="9:9">
      <c r="I166" s="24"/>
    </row>
    <row r="167" spans="9:9">
      <c r="I167" s="24"/>
    </row>
    <row r="168" spans="9:9">
      <c r="I168" s="24"/>
    </row>
    <row r="169" spans="9:9">
      <c r="I169" s="24"/>
    </row>
    <row r="170" spans="9:9">
      <c r="I170" s="24"/>
    </row>
    <row r="171" spans="9:9">
      <c r="I171" s="24"/>
    </row>
    <row r="172" spans="9:9">
      <c r="I172" s="24"/>
    </row>
    <row r="173" spans="9:9">
      <c r="I173" s="24"/>
    </row>
    <row r="174" spans="9:9">
      <c r="I174" s="24"/>
    </row>
    <row r="175" spans="9:9">
      <c r="I175" s="24"/>
    </row>
    <row r="176" spans="9:9">
      <c r="I176" s="24"/>
    </row>
    <row r="177" spans="9:9">
      <c r="I177" s="24"/>
    </row>
    <row r="178" spans="9:9">
      <c r="I178" s="24"/>
    </row>
    <row r="179" spans="9:9">
      <c r="I179" s="24"/>
    </row>
    <row r="180" spans="9:9">
      <c r="I180" s="24"/>
    </row>
    <row r="181" spans="9:9">
      <c r="I181" s="24"/>
    </row>
    <row r="182" spans="9:9">
      <c r="I182" s="24"/>
    </row>
    <row r="183" spans="9:9">
      <c r="I183" s="24"/>
    </row>
    <row r="184" spans="9:9">
      <c r="I184" s="24"/>
    </row>
    <row r="185" spans="9:9">
      <c r="I185" s="24"/>
    </row>
    <row r="186" spans="9:9">
      <c r="I186" s="24"/>
    </row>
    <row r="187" spans="9:9">
      <c r="I187" s="24"/>
    </row>
    <row r="188" spans="9:9">
      <c r="I188" s="24"/>
    </row>
    <row r="189" spans="9:9">
      <c r="I189" s="24"/>
    </row>
    <row r="190" spans="9:9">
      <c r="I190" s="24"/>
    </row>
    <row r="191" spans="9:9">
      <c r="I191" s="24"/>
    </row>
    <row r="192" spans="9:9">
      <c r="I192" s="24"/>
    </row>
    <row r="193" spans="9:9">
      <c r="I193" s="24"/>
    </row>
    <row r="194" spans="9:9">
      <c r="I194" s="24"/>
    </row>
    <row r="195" spans="9:9">
      <c r="I195" s="24"/>
    </row>
    <row r="196" spans="9:9">
      <c r="I196" s="24"/>
    </row>
    <row r="197" spans="9:9">
      <c r="I197" s="24"/>
    </row>
    <row r="198" spans="9:9">
      <c r="I198" s="24"/>
    </row>
    <row r="199" spans="9:9">
      <c r="I199" s="24"/>
    </row>
    <row r="200" spans="9:9">
      <c r="I200" s="24"/>
    </row>
    <row r="201" spans="9:9">
      <c r="I201" s="24"/>
    </row>
    <row r="202" spans="9:9">
      <c r="I202" s="24"/>
    </row>
    <row r="203" spans="9:9">
      <c r="I203" s="24"/>
    </row>
    <row r="204" spans="9:9">
      <c r="I204" s="24"/>
    </row>
    <row r="205" spans="9:9">
      <c r="I205" s="24"/>
    </row>
    <row r="206" spans="9:9">
      <c r="I206" s="24"/>
    </row>
    <row r="207" spans="9:9">
      <c r="I207" s="24"/>
    </row>
    <row r="208" spans="9:9">
      <c r="I208" s="24"/>
    </row>
    <row r="209" spans="9:9">
      <c r="I209" s="24"/>
    </row>
    <row r="210" spans="9:9">
      <c r="I210" s="24"/>
    </row>
    <row r="211" spans="9:9">
      <c r="I211" s="24"/>
    </row>
  </sheetData>
  <mergeCells count="10">
    <mergeCell ref="F8:F9"/>
    <mergeCell ref="G8:G9"/>
    <mergeCell ref="H8:H9"/>
    <mergeCell ref="B41:G41"/>
    <mergeCell ref="B2:H2"/>
    <mergeCell ref="B3:H3"/>
    <mergeCell ref="B8:B9"/>
    <mergeCell ref="C8:C9"/>
    <mergeCell ref="D8:D9"/>
    <mergeCell ref="E8:E9"/>
  </mergeCells>
  <phoneticPr fontId="0" type="noConversion"/>
  <printOptions horizontalCentered="1"/>
  <pageMargins left="0.15748031496062992" right="0.27559055118110237" top="0.43307086614173229" bottom="0.35433070866141736" header="0" footer="0"/>
  <pageSetup paperSize="145" scale="85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24"/>
  <sheetViews>
    <sheetView zoomScale="77" zoomScaleNormal="77" workbookViewId="0">
      <selection activeCell="F13" sqref="F13"/>
    </sheetView>
  </sheetViews>
  <sheetFormatPr baseColWidth="10" defaultRowHeight="12.75"/>
  <cols>
    <col min="2" max="2" width="31.85546875" bestFit="1" customWidth="1"/>
    <col min="3" max="3" width="15.85546875" bestFit="1" customWidth="1"/>
    <col min="4" max="4" width="16" customWidth="1"/>
    <col min="5" max="5" width="26.85546875" customWidth="1"/>
    <col min="6" max="6" width="22.7109375" customWidth="1"/>
    <col min="7" max="7" width="21.28515625" customWidth="1"/>
    <col min="8" max="8" width="22.7109375" customWidth="1"/>
    <col min="9" max="9" width="14.5703125" customWidth="1"/>
  </cols>
  <sheetData>
    <row r="2" spans="2:9" ht="15">
      <c r="B2" s="1"/>
      <c r="C2" s="1"/>
      <c r="D2" s="1"/>
      <c r="E2" s="55"/>
    </row>
    <row r="3" spans="2:9" ht="123.75" customHeight="1">
      <c r="B3" s="293" t="str">
        <f>+DIFERIDOS!B2</f>
        <v>AGROPECUARIA SIERRA NEVADA S.A.S</v>
      </c>
      <c r="C3" s="294"/>
      <c r="D3" s="294"/>
      <c r="E3" s="294"/>
      <c r="F3" s="294"/>
      <c r="G3" s="295"/>
    </row>
    <row r="4" spans="2:9" ht="23.25">
      <c r="B4" s="290" t="str">
        <f>+DIFERIDOS!B3</f>
        <v>NIT 811.031.066-0</v>
      </c>
      <c r="C4" s="291"/>
      <c r="D4" s="291"/>
      <c r="E4" s="291"/>
      <c r="F4" s="291"/>
      <c r="G4" s="292"/>
    </row>
    <row r="5" spans="2:9" ht="18">
      <c r="B5" s="95" t="s">
        <v>10</v>
      </c>
      <c r="C5" s="17"/>
      <c r="D5" s="17"/>
      <c r="E5" s="17"/>
      <c r="F5" s="17"/>
      <c r="G5" s="116"/>
    </row>
    <row r="6" spans="2:9" ht="18">
      <c r="B6" s="97" t="s">
        <v>96</v>
      </c>
      <c r="C6" s="17"/>
      <c r="D6" s="17"/>
      <c r="E6" s="17"/>
      <c r="F6" s="17"/>
      <c r="G6" s="116"/>
    </row>
    <row r="7" spans="2:9" ht="16.5">
      <c r="B7" s="106" t="str">
        <f>+DIFERIDOS!B7</f>
        <v>04 DE DICIEMBRE DE 2019</v>
      </c>
      <c r="C7" s="17"/>
      <c r="D7" s="17"/>
      <c r="E7" s="17"/>
      <c r="F7" s="17"/>
      <c r="G7" s="116"/>
    </row>
    <row r="8" spans="2:9" ht="16.5">
      <c r="B8" s="119"/>
      <c r="C8" s="24"/>
      <c r="D8" s="39"/>
      <c r="E8" s="39"/>
      <c r="F8" s="24"/>
      <c r="G8" s="120" t="s">
        <v>6</v>
      </c>
    </row>
    <row r="9" spans="2:9" ht="15">
      <c r="B9" s="58" t="s">
        <v>18</v>
      </c>
      <c r="C9" s="58" t="s">
        <v>19</v>
      </c>
      <c r="D9" s="58" t="s">
        <v>20</v>
      </c>
      <c r="E9" s="58" t="s">
        <v>27</v>
      </c>
      <c r="F9" s="58" t="s">
        <v>122</v>
      </c>
      <c r="G9" s="121" t="s">
        <v>123</v>
      </c>
    </row>
    <row r="10" spans="2:9" ht="12.75" hidden="1" customHeight="1">
      <c r="B10" s="8" t="s">
        <v>40</v>
      </c>
      <c r="C10" s="6"/>
      <c r="D10" s="6"/>
      <c r="E10" s="6"/>
      <c r="F10" s="138"/>
      <c r="G10" s="138"/>
    </row>
    <row r="11" spans="2:9">
      <c r="B11" s="214" t="s">
        <v>96</v>
      </c>
      <c r="C11" s="7"/>
      <c r="D11" s="7"/>
      <c r="E11" s="200"/>
      <c r="F11" s="138"/>
      <c r="G11" s="138"/>
      <c r="H11" s="15"/>
    </row>
    <row r="12" spans="2:9">
      <c r="B12" s="215" t="s">
        <v>165</v>
      </c>
      <c r="C12" s="213">
        <v>890301690</v>
      </c>
      <c r="D12" s="200" t="s">
        <v>120</v>
      </c>
      <c r="E12" s="200" t="s">
        <v>121</v>
      </c>
      <c r="F12" s="138">
        <v>8642627</v>
      </c>
      <c r="G12" s="138">
        <f>+F12</f>
        <v>8642627</v>
      </c>
      <c r="H12" s="15"/>
    </row>
    <row r="13" spans="2:9">
      <c r="B13" s="117"/>
      <c r="C13" s="53"/>
      <c r="D13" s="53"/>
      <c r="E13" s="53"/>
      <c r="F13" s="60"/>
      <c r="G13" s="118"/>
    </row>
    <row r="14" spans="2:9" ht="15.75">
      <c r="B14" s="122" t="s">
        <v>21</v>
      </c>
      <c r="C14" s="123"/>
      <c r="D14" s="123"/>
      <c r="E14" s="123"/>
      <c r="F14" s="124">
        <f>SUM(F11:F13)</f>
        <v>8642627</v>
      </c>
      <c r="G14" s="125">
        <f>SUM(G10:G13)</f>
        <v>8642627</v>
      </c>
      <c r="H14" s="15"/>
      <c r="I14" s="54"/>
    </row>
    <row r="15" spans="2:9">
      <c r="B15" s="1"/>
      <c r="C15" s="1"/>
      <c r="D15" s="1"/>
      <c r="E15" s="1"/>
      <c r="F15" s="248"/>
      <c r="G15" s="1"/>
    </row>
    <row r="16" spans="2:9">
      <c r="B16" s="1"/>
      <c r="C16" s="1"/>
      <c r="D16" s="1"/>
      <c r="E16" s="1"/>
      <c r="F16" s="1"/>
      <c r="G16" s="249"/>
    </row>
    <row r="17" spans="2:7">
      <c r="B17" s="1"/>
      <c r="C17" s="1"/>
      <c r="D17" s="1"/>
      <c r="E17" s="1"/>
      <c r="F17" s="1"/>
      <c r="G17" s="249"/>
    </row>
    <row r="18" spans="2:7">
      <c r="B18" s="1"/>
      <c r="C18" s="1"/>
      <c r="D18" s="1"/>
      <c r="E18" s="1"/>
      <c r="F18" s="1"/>
      <c r="G18" s="249"/>
    </row>
    <row r="19" spans="2:7">
      <c r="B19" s="1"/>
      <c r="C19" s="1"/>
      <c r="D19" s="1"/>
      <c r="E19" s="1"/>
      <c r="F19" s="1"/>
      <c r="G19" s="249"/>
    </row>
    <row r="20" spans="2:7">
      <c r="B20" s="1"/>
      <c r="C20" s="1"/>
      <c r="D20" s="1"/>
      <c r="E20" s="1"/>
      <c r="F20" s="1"/>
      <c r="G20" s="249"/>
    </row>
    <row r="21" spans="2:7">
      <c r="B21" s="2" t="s">
        <v>156</v>
      </c>
      <c r="C21" s="2"/>
      <c r="D21" s="2" t="s">
        <v>160</v>
      </c>
      <c r="E21" s="2"/>
      <c r="F21" s="2"/>
      <c r="G21" s="2" t="s">
        <v>159</v>
      </c>
    </row>
    <row r="22" spans="2:7">
      <c r="B22" s="2" t="s">
        <v>85</v>
      </c>
      <c r="C22" s="2"/>
      <c r="D22" s="2" t="s">
        <v>130</v>
      </c>
      <c r="E22" s="2"/>
      <c r="F22" s="2"/>
      <c r="G22" s="2" t="s">
        <v>151</v>
      </c>
    </row>
    <row r="23" spans="2:7">
      <c r="B23" s="2" t="s">
        <v>52</v>
      </c>
      <c r="C23" s="2"/>
      <c r="D23" s="2" t="s">
        <v>131</v>
      </c>
      <c r="E23" s="2"/>
      <c r="F23" s="2"/>
      <c r="G23" s="2" t="s">
        <v>152</v>
      </c>
    </row>
    <row r="24" spans="2:7">
      <c r="B24" s="2" t="s">
        <v>133</v>
      </c>
      <c r="C24" s="2"/>
      <c r="D24" s="2" t="s">
        <v>132</v>
      </c>
      <c r="E24" s="2"/>
      <c r="F24" s="2"/>
      <c r="G24" s="2" t="s">
        <v>153</v>
      </c>
    </row>
  </sheetData>
  <mergeCells count="2">
    <mergeCell ref="B3:G3"/>
    <mergeCell ref="B4:G4"/>
  </mergeCells>
  <printOptions horizontalCentered="1" verticalCentered="1"/>
  <pageMargins left="0.51" right="0.11811023622047245" top="0.35433070866141736" bottom="0.35433070866141736" header="0.31496062992125984" footer="0.31496062992125984"/>
  <pageSetup scale="7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selection activeCell="C16" sqref="C16"/>
    </sheetView>
  </sheetViews>
  <sheetFormatPr baseColWidth="10" defaultRowHeight="15"/>
  <cols>
    <col min="1" max="1" width="35.7109375" style="17" customWidth="1"/>
    <col min="2" max="4" width="40.5703125" style="17" customWidth="1"/>
    <col min="5" max="5" width="4" style="17" customWidth="1"/>
    <col min="6" max="6" width="33.5703125" style="17" customWidth="1"/>
    <col min="7" max="7" width="7" style="17" customWidth="1"/>
    <col min="8" max="8" width="33.7109375" style="17" customWidth="1"/>
    <col min="9" max="9" width="5.85546875" style="17" customWidth="1"/>
    <col min="10" max="10" width="37.5703125" style="17" customWidth="1"/>
    <col min="11" max="12" width="11.42578125" style="17"/>
    <col min="13" max="13" width="20.28515625" style="17" customWidth="1"/>
    <col min="14" max="17" width="11.42578125" style="17"/>
    <col min="18" max="18" width="15.85546875" style="17" bestFit="1" customWidth="1"/>
    <col min="19" max="19" width="11.5703125" style="17" bestFit="1" customWidth="1"/>
    <col min="20" max="16384" width="11.42578125" style="17"/>
  </cols>
  <sheetData>
    <row r="1" spans="2:20" ht="30" customHeight="1"/>
    <row r="2" spans="2:20" ht="104.25" customHeight="1">
      <c r="B2" s="341" t="str">
        <f>+'OTROS PASIVOS NO FINANCIEROS'!B2:H2</f>
        <v>AGROPECUARIA SIERRA NEVADA S.A.S</v>
      </c>
      <c r="C2" s="341"/>
      <c r="D2" s="341"/>
    </row>
    <row r="3" spans="2:20" ht="18" customHeight="1">
      <c r="B3" s="342" t="str">
        <f>+'OTROS PASIVOS NO FINANCIEROS'!B3:H3</f>
        <v>NIT 811.031.066-0</v>
      </c>
      <c r="C3" s="343"/>
      <c r="D3" s="344"/>
    </row>
    <row r="4" spans="2:20" ht="23.25" customHeight="1">
      <c r="B4" s="97" t="s">
        <v>30</v>
      </c>
      <c r="C4" s="16"/>
      <c r="D4" s="126"/>
      <c r="L4" s="36" t="s">
        <v>25</v>
      </c>
      <c r="M4" s="37">
        <v>25119716532.93</v>
      </c>
    </row>
    <row r="5" spans="2:20" ht="16.5" customHeight="1">
      <c r="B5" s="98" t="str">
        <f>+'OTROS PASIVOS NO FINANCIEROS'!B6</f>
        <v>04 DE DICIEMBRE DE 2019</v>
      </c>
      <c r="C5" s="128"/>
      <c r="D5" s="252"/>
      <c r="F5" s="66"/>
      <c r="G5" s="23"/>
      <c r="L5" s="36" t="s">
        <v>26</v>
      </c>
      <c r="M5" s="37">
        <v>16003235640.190001</v>
      </c>
    </row>
    <row r="6" spans="2:20" ht="18">
      <c r="B6" s="134" t="s">
        <v>11</v>
      </c>
      <c r="C6" s="135" t="s">
        <v>29</v>
      </c>
      <c r="D6" s="135" t="s">
        <v>28</v>
      </c>
      <c r="F6" s="61"/>
      <c r="G6" s="23"/>
      <c r="L6" s="36"/>
      <c r="M6" s="38"/>
    </row>
    <row r="7" spans="2:20" ht="33">
      <c r="B7" s="161" t="s">
        <v>45</v>
      </c>
      <c r="C7" s="162" t="s">
        <v>2</v>
      </c>
      <c r="D7" s="163">
        <f>+'C.COMERCIALES Y OTRAS C X PAGAR'!L68</f>
        <v>2015367875</v>
      </c>
      <c r="F7" s="47"/>
      <c r="G7" s="202"/>
      <c r="L7" s="345"/>
      <c r="M7" s="38"/>
    </row>
    <row r="8" spans="2:20" ht="16.5">
      <c r="B8" s="161" t="s">
        <v>46</v>
      </c>
      <c r="C8" s="162" t="s">
        <v>3</v>
      </c>
      <c r="D8" s="163">
        <f>+IMPUESTOS!I27</f>
        <v>249845752</v>
      </c>
      <c r="F8" s="47"/>
      <c r="G8" s="202"/>
      <c r="L8" s="345"/>
      <c r="M8" s="38"/>
    </row>
    <row r="9" spans="2:20" ht="16.5">
      <c r="B9" s="161" t="s">
        <v>47</v>
      </c>
      <c r="C9" s="162" t="s">
        <v>4</v>
      </c>
      <c r="D9" s="163">
        <f>+'BENEFICIOS A EMPLEADOS'!J21</f>
        <v>3756730</v>
      </c>
      <c r="F9" s="47"/>
      <c r="G9" s="202"/>
    </row>
    <row r="10" spans="2:20" ht="16.5" customHeight="1">
      <c r="B10" s="161" t="s">
        <v>16</v>
      </c>
      <c r="C10" s="162" t="s">
        <v>5</v>
      </c>
      <c r="D10" s="163">
        <f>+DIFERIDOS!I14</f>
        <v>1114725386</v>
      </c>
      <c r="G10" s="202"/>
    </row>
    <row r="11" spans="2:20" ht="16.5" customHeight="1">
      <c r="B11" s="161" t="s">
        <v>97</v>
      </c>
      <c r="C11" s="162" t="s">
        <v>6</v>
      </c>
      <c r="D11" s="163">
        <f>+'ANTICIPOS Y AVANCES'!G14</f>
        <v>8642627</v>
      </c>
      <c r="F11" s="47"/>
      <c r="G11" s="202"/>
    </row>
    <row r="12" spans="2:20" ht="16.5">
      <c r="B12" s="161"/>
      <c r="C12" s="161"/>
      <c r="D12" s="164"/>
      <c r="G12" s="66"/>
      <c r="H12" s="42"/>
    </row>
    <row r="13" spans="2:20" ht="16.5">
      <c r="B13" s="133" t="s">
        <v>41</v>
      </c>
      <c r="C13" s="128"/>
      <c r="D13" s="137">
        <f>SUM(D7:D12)</f>
        <v>3392338370</v>
      </c>
      <c r="E13" s="48"/>
      <c r="F13" s="47"/>
      <c r="G13" s="66"/>
      <c r="R13" s="42">
        <v>28593014848.680004</v>
      </c>
      <c r="S13" s="17" t="s">
        <v>22</v>
      </c>
    </row>
    <row r="14" spans="2:20" ht="16.5">
      <c r="B14" s="16"/>
      <c r="C14" s="16"/>
      <c r="D14" s="48"/>
      <c r="E14" s="48"/>
      <c r="F14" s="157"/>
      <c r="H14" s="42"/>
      <c r="S14" s="42">
        <v>0</v>
      </c>
      <c r="T14" s="17" t="s">
        <v>23</v>
      </c>
    </row>
    <row r="15" spans="2:20" ht="16.5">
      <c r="B15" s="209"/>
      <c r="C15" s="209"/>
      <c r="D15" s="209"/>
      <c r="E15" s="209"/>
      <c r="F15" s="209"/>
      <c r="G15" s="201"/>
      <c r="H15" s="201"/>
    </row>
    <row r="16" spans="2:20">
      <c r="G16"/>
    </row>
    <row r="17" spans="1:7">
      <c r="D17" s="73"/>
    </row>
    <row r="18" spans="1:7">
      <c r="B18" s="73"/>
      <c r="C18" s="18"/>
      <c r="D18" s="73"/>
      <c r="E18" s="49"/>
      <c r="F18" s="49"/>
    </row>
    <row r="19" spans="1:7">
      <c r="A19" s="40"/>
      <c r="B19" s="258" t="s">
        <v>156</v>
      </c>
      <c r="C19" s="258" t="s">
        <v>160</v>
      </c>
      <c r="D19" s="258" t="s">
        <v>159</v>
      </c>
      <c r="E19" s="49"/>
      <c r="F19" s="49"/>
    </row>
    <row r="20" spans="1:7">
      <c r="A20" s="24"/>
      <c r="B20" s="258" t="s">
        <v>85</v>
      </c>
      <c r="C20" s="258" t="s">
        <v>130</v>
      </c>
      <c r="D20" s="258" t="s">
        <v>151</v>
      </c>
      <c r="E20" s="49"/>
      <c r="F20" s="49"/>
    </row>
    <row r="21" spans="1:7">
      <c r="A21" s="24"/>
      <c r="B21" s="258" t="s">
        <v>52</v>
      </c>
      <c r="C21" s="258" t="s">
        <v>131</v>
      </c>
      <c r="D21" s="258" t="s">
        <v>152</v>
      </c>
      <c r="E21" s="49"/>
    </row>
    <row r="22" spans="1:7">
      <c r="B22" s="258" t="s">
        <v>133</v>
      </c>
      <c r="C22" s="258" t="s">
        <v>132</v>
      </c>
      <c r="D22" s="258" t="s">
        <v>153</v>
      </c>
      <c r="E22" s="2"/>
    </row>
    <row r="23" spans="1:7">
      <c r="B23" s="258"/>
      <c r="C23" s="258"/>
      <c r="D23" s="258"/>
      <c r="F23" s="235"/>
      <c r="G23" s="235"/>
    </row>
    <row r="24" spans="1:7">
      <c r="B24" s="23"/>
      <c r="C24" s="23"/>
      <c r="D24" s="49"/>
    </row>
    <row r="25" spans="1:7">
      <c r="B25" s="258"/>
      <c r="C25" s="50"/>
      <c r="D25" s="49"/>
    </row>
    <row r="26" spans="1:7">
      <c r="B26" s="23"/>
      <c r="C26" s="23"/>
      <c r="D26" s="49"/>
    </row>
    <row r="27" spans="1:7">
      <c r="D27" s="49"/>
    </row>
    <row r="28" spans="1:7">
      <c r="D28" s="49"/>
    </row>
    <row r="29" spans="1:7">
      <c r="D29" s="49"/>
    </row>
  </sheetData>
  <mergeCells count="3">
    <mergeCell ref="B2:D2"/>
    <mergeCell ref="B3:D3"/>
    <mergeCell ref="L7:L8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C.COMERCIALES Y OTRAS C X PAGAR</vt:lpstr>
      <vt:lpstr>IMPUESTOS</vt:lpstr>
      <vt:lpstr>BENEFICIOS A EMPLEADOS</vt:lpstr>
      <vt:lpstr>DIFERIDOS</vt:lpstr>
      <vt:lpstr>Hoja1</vt:lpstr>
      <vt:lpstr>OTROS PASIVOS NO FINANCIEROS</vt:lpstr>
      <vt:lpstr>ANTICIPOS Y AVANCES</vt:lpstr>
      <vt:lpstr>RESUMEN PASIVOS</vt:lpstr>
      <vt:lpstr>'ANTICIPOS Y AVANCES'!Área_de_impresión</vt:lpstr>
      <vt:lpstr>'BENEFICIOS A EMPLEADOS'!Área_de_impresión</vt:lpstr>
      <vt:lpstr>'C.COMERCIALES Y OTRAS C X PAGAR'!Área_de_impresión</vt:lpstr>
      <vt:lpstr>DIFERIDOS!Área_de_impresión</vt:lpstr>
      <vt:lpstr>Hoja1!Área_de_impresión</vt:lpstr>
      <vt:lpstr>IMPUESTOS!Área_de_impresión</vt:lpstr>
      <vt:lpstr>'OTROS PASIVOS NO FINANCIEROS'!Área_de_impresión</vt:lpstr>
      <vt:lpstr>'RESUMEN PASIVOS'!Área_de_impresión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MiPC</cp:lastModifiedBy>
  <cp:lastPrinted>2019-12-24T16:19:46Z</cp:lastPrinted>
  <dcterms:created xsi:type="dcterms:W3CDTF">2010-07-10T16:58:34Z</dcterms:created>
  <dcterms:modified xsi:type="dcterms:W3CDTF">2019-12-24T16:19:54Z</dcterms:modified>
</cp:coreProperties>
</file>